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576" yWindow="384" windowWidth="17892" windowHeight="6816"/>
  </bookViews>
  <sheets>
    <sheet name="Gold 金牌" sheetId="1" r:id="rId1"/>
    <sheet name="Silver銀牌" sheetId="2" r:id="rId2"/>
    <sheet name="Requirements 要求" sheetId="3" r:id="rId3"/>
  </sheets>
  <calcPr calcId="125725"/>
</workbook>
</file>

<file path=xl/calcChain.xml><?xml version="1.0" encoding="utf-8"?>
<calcChain xmlns="http://schemas.openxmlformats.org/spreadsheetml/2006/main">
  <c r="F19" i="2"/>
  <c r="G19"/>
  <c r="G15" i="1"/>
  <c r="F15" s="1"/>
  <c r="A15"/>
  <c r="A19" s="1"/>
  <c r="G15" i="2"/>
  <c r="C15"/>
  <c r="C19" s="1"/>
  <c r="B15"/>
  <c r="B19" s="1"/>
  <c r="A15"/>
  <c r="A19" s="1"/>
  <c r="F15"/>
  <c r="C15" i="1"/>
  <c r="C19" s="1"/>
  <c r="B15"/>
  <c r="B19" s="1"/>
  <c r="D15" i="2"/>
  <c r="E15" i="1"/>
  <c r="D15"/>
  <c r="D19" i="2" l="1"/>
  <c r="F19" i="1"/>
  <c r="G19"/>
  <c r="E15" i="2"/>
  <c r="E19" s="1"/>
  <c r="D19" i="1" l="1"/>
  <c r="E19"/>
</calcChain>
</file>

<file path=xl/sharedStrings.xml><?xml version="1.0" encoding="utf-8"?>
<sst xmlns="http://schemas.openxmlformats.org/spreadsheetml/2006/main" count="98" uniqueCount="57">
  <si>
    <t>ASEC</t>
  </si>
  <si>
    <t>AWL</t>
  </si>
  <si>
    <t>AUC</t>
  </si>
  <si>
    <t>DCNI</t>
  </si>
  <si>
    <t>DCSN</t>
  </si>
  <si>
    <t>ARS</t>
    <phoneticPr fontId="1" type="noConversion"/>
  </si>
  <si>
    <t>China</t>
    <phoneticPr fontId="1" type="noConversion"/>
  </si>
  <si>
    <t>Gold</t>
    <phoneticPr fontId="2" type="noConversion"/>
  </si>
  <si>
    <t>ASEC, ARS, AWL/Arch BN</t>
    <phoneticPr fontId="2" type="noConversion"/>
  </si>
  <si>
    <t>AUC/Arch Collab</t>
    <phoneticPr fontId="2" type="noConversion"/>
  </si>
  <si>
    <t>Arch BN</t>
    <phoneticPr fontId="2" type="noConversion"/>
  </si>
  <si>
    <t>Arch Collab</t>
    <phoneticPr fontId="2" type="noConversion"/>
  </si>
  <si>
    <t>Arch DC</t>
    <phoneticPr fontId="2" type="noConversion"/>
  </si>
  <si>
    <t>AUC/EUC</t>
    <phoneticPr fontId="1" type="noConversion"/>
  </si>
  <si>
    <t>silver</t>
    <phoneticPr fontId="2" type="noConversion"/>
  </si>
  <si>
    <t>ASEC, ARS, AWL/Arch BN</t>
    <phoneticPr fontId="2" type="noConversion"/>
  </si>
  <si>
    <t>EUC/AUC/Arch Collab</t>
    <phoneticPr fontId="2" type="noConversion"/>
  </si>
  <si>
    <t>DCNI, DCSN/Arch DC</t>
    <phoneticPr fontId="2" type="noConversion"/>
  </si>
  <si>
    <t>AUC/Arch Collab</t>
    <phoneticPr fontId="2" type="noConversion"/>
  </si>
  <si>
    <t>UFT, UCT/Arch DC</t>
    <phoneticPr fontId="2" type="noConversion"/>
  </si>
  <si>
    <t>ABC Company</t>
    <phoneticPr fontId="3" type="noConversion"/>
  </si>
  <si>
    <t>Architecture Specialization Certification Transition Date ( This tool is for planning purpose only)
架構專業化認證時間表</t>
    <phoneticPr fontId="2" type="noConversion"/>
  </si>
  <si>
    <t>Transition Period 過度期</t>
    <phoneticPr fontId="2" type="noConversion"/>
  </si>
  <si>
    <t>Final date to change to the new certification program 
最終過度截止日期</t>
    <phoneticPr fontId="2" type="noConversion"/>
  </si>
  <si>
    <t>Data from CSApp 
從CSAPP得到的數據</t>
    <phoneticPr fontId="3" type="noConversion"/>
  </si>
  <si>
    <t>E19 is Arch Collaboration transition date. 协作架构专业化认证過度截止日期</t>
    <phoneticPr fontId="3" type="noConversion"/>
  </si>
  <si>
    <t>D19 is Arch BN final transition date.架構無邊界網絡專業化認證過度截止日期</t>
    <phoneticPr fontId="3" type="noConversion"/>
  </si>
  <si>
    <t>F19 is Arch DC transition date 数据中心架构专业化认证過度截止日期</t>
    <phoneticPr fontId="3" type="noConversion"/>
  </si>
  <si>
    <t>Note: In current view, if partner doesn't  have DCNI and/or DCSN, leave the cell blank 如果你目前沒有数据中心网络基础设施和/或者数据中心存储网络請不要填寫，將此項空白</t>
    <phoneticPr fontId="3" type="noConversion"/>
  </si>
  <si>
    <t>Current View 目前狀況</t>
    <phoneticPr fontId="2" type="noConversion"/>
  </si>
  <si>
    <t>Current view 目前狀況</t>
    <phoneticPr fontId="2" type="noConversion"/>
  </si>
  <si>
    <t>Transition period 過度期</t>
    <phoneticPr fontId="2" type="noConversion"/>
  </si>
  <si>
    <t>Final date to change to the new certification program 過度截止日期</t>
    <phoneticPr fontId="2" type="noConversion"/>
  </si>
  <si>
    <t>New Architecture Gold certification requires 3 Architecture specializations(Arch BN, Arch Collab and Arch DC) by the Certification Anniversary date on G19. 至G19這天為止新的架構金牌要求滿足3項架構專業化認證：无边界网络架构专业化认证，协作架构专业化认证和数据中心架构专业化认证</t>
    <phoneticPr fontId="1" type="noConversion"/>
  </si>
  <si>
    <t>For requirements see the requirement TAB 具體要求請查閱“要求”頁</t>
    <phoneticPr fontId="1" type="noConversion"/>
  </si>
  <si>
    <t>Company Name 公司名稱</t>
    <phoneticPr fontId="1" type="noConversion"/>
  </si>
  <si>
    <t>Country Group 國家</t>
    <phoneticPr fontId="1" type="noConversion"/>
  </si>
  <si>
    <t>Certification 金銀牌</t>
    <phoneticPr fontId="1" type="noConversion"/>
  </si>
  <si>
    <r>
      <t xml:space="preserve">Beginning 1-Aug-2012, CSApp will only accept certification applications with the New Certification Program requirements. </t>
    </r>
    <r>
      <rPr>
        <b/>
        <sz val="9"/>
        <color theme="1"/>
        <rFont val="FangSong"/>
        <family val="3"/>
        <charset val="134"/>
      </rPr>
      <t>自</t>
    </r>
    <r>
      <rPr>
        <b/>
        <sz val="9"/>
        <color theme="1"/>
        <rFont val="Calibri"/>
        <family val="2"/>
      </rPr>
      <t>2012</t>
    </r>
    <r>
      <rPr>
        <b/>
        <sz val="9"/>
        <color theme="1"/>
        <rFont val="FangSong"/>
        <family val="3"/>
        <charset val="134"/>
      </rPr>
      <t>年</t>
    </r>
    <r>
      <rPr>
        <b/>
        <sz val="9"/>
        <color theme="1"/>
        <rFont val="Calibri"/>
        <family val="2"/>
      </rPr>
      <t>8</t>
    </r>
    <r>
      <rPr>
        <b/>
        <sz val="9"/>
        <color theme="1"/>
        <rFont val="FangSong"/>
        <family val="3"/>
        <charset val="134"/>
      </rPr>
      <t>月</t>
    </r>
    <r>
      <rPr>
        <b/>
        <sz val="9"/>
        <color theme="1"/>
        <rFont val="Calibri"/>
        <family val="2"/>
      </rPr>
      <t>1</t>
    </r>
    <r>
      <rPr>
        <b/>
        <sz val="9"/>
        <color theme="1"/>
        <rFont val="FangSong"/>
        <family val="3"/>
        <charset val="134"/>
      </rPr>
      <t>日开始，合作伙伴申请新的金银牌或者进行资质更新必须满足新的要求</t>
    </r>
    <phoneticPr fontId="1" type="noConversion"/>
  </si>
  <si>
    <t>Beginning 1-Aug-2012, CSApp will only accept certification applications with the New Certification Program requirements.Beginning 1-Aug-2012, CSApp will only accept certification applications with the New Certification Program requirements. 自2012年8月1日开始，合作伙伴申请新的金银牌或者进行资质更新必须满足新的要求</t>
    <phoneticPr fontId="6" type="noConversion"/>
  </si>
  <si>
    <t>Detailed requirements in this URL: 詳情請點擊下面的鏈接</t>
    <phoneticPr fontId="7" type="noConversion"/>
  </si>
  <si>
    <t>Current view 目前狀況</t>
    <phoneticPr fontId="2" type="noConversion"/>
  </si>
  <si>
    <t>Transition period 過渡期</t>
    <phoneticPr fontId="2" type="noConversion"/>
  </si>
  <si>
    <t>Final date to change to the new certification program 最終過度日期</t>
    <phoneticPr fontId="2" type="noConversion"/>
  </si>
  <si>
    <t>Note: In current view, if partner doesn't  have some of the specializations, leave the cell blank 對於您目前沒有的專業化認證，請不要填寫，將此項空白</t>
    <phoneticPr fontId="3" type="noConversion"/>
  </si>
  <si>
    <r>
      <t xml:space="preserve">New Architecture Silver certification requires 2 Architecture specializations or one architecture specialization and one advanced technology specialization. Partner is to select a date from E19 or F19 based on the specialization partner wants to pursue. </t>
    </r>
    <r>
      <rPr>
        <b/>
        <sz val="9"/>
        <color theme="1"/>
        <rFont val="FangSong"/>
        <family val="3"/>
        <charset val="134"/>
      </rPr>
      <t>至</t>
    </r>
    <r>
      <rPr>
        <b/>
        <sz val="9"/>
        <color theme="1"/>
        <rFont val="Calibri"/>
        <family val="2"/>
      </rPr>
      <t>G19</t>
    </r>
    <r>
      <rPr>
        <b/>
        <sz val="9"/>
        <color theme="1"/>
        <rFont val="FangSong"/>
        <family val="3"/>
        <charset val="134"/>
      </rPr>
      <t>這天為止新的架構銀牌要求滿足</t>
    </r>
    <r>
      <rPr>
        <b/>
        <sz val="9"/>
        <color theme="1"/>
        <rFont val="Calibri"/>
        <family val="2"/>
      </rPr>
      <t>3</t>
    </r>
    <r>
      <rPr>
        <b/>
        <sz val="9"/>
        <color theme="1"/>
        <rFont val="FangSong"/>
        <family val="3"/>
        <charset val="134"/>
      </rPr>
      <t>項中任何</t>
    </r>
    <r>
      <rPr>
        <b/>
        <sz val="9"/>
        <color theme="1"/>
        <rFont val="Calibri"/>
        <family val="2"/>
      </rPr>
      <t>2</t>
    </r>
    <r>
      <rPr>
        <b/>
        <sz val="9"/>
        <color theme="1"/>
        <rFont val="FangSong"/>
        <family val="3"/>
        <charset val="134"/>
      </rPr>
      <t>項架構專業化認證：无边界网络架构专业化认证，协作架构专业化认证和数据中心架构专业化认证或者</t>
    </r>
    <r>
      <rPr>
        <b/>
        <sz val="9"/>
        <color theme="1"/>
        <rFont val="Calibri"/>
        <family val="2"/>
      </rPr>
      <t>3</t>
    </r>
    <r>
      <rPr>
        <b/>
        <sz val="9"/>
        <color theme="1"/>
        <rFont val="FangSong"/>
        <family val="3"/>
        <charset val="134"/>
      </rPr>
      <t>項中任何</t>
    </r>
    <r>
      <rPr>
        <b/>
        <sz val="9"/>
        <color theme="1"/>
        <rFont val="Calibri"/>
        <family val="2"/>
      </rPr>
      <t>1</t>
    </r>
    <r>
      <rPr>
        <b/>
        <sz val="9"/>
        <color theme="1"/>
        <rFont val="FangSong"/>
        <family val="3"/>
        <charset val="134"/>
      </rPr>
      <t>項架構專業化認證外加一項高級技術認證。詳情請查閱”要求“頁。</t>
    </r>
    <phoneticPr fontId="1" type="noConversion"/>
  </si>
  <si>
    <t>DCNI,DCSN /UFT,UCT /Arch DC</t>
    <phoneticPr fontId="2" type="noConversion"/>
  </si>
  <si>
    <t>D15 is the Architecture Borderless Network(Arch BN) or Advanced Techology Specializations(ASEC, ARS, AWL) renewal date, which is lastest date from D11, E11 and F11. D15是架構BN或者高級技術認證（ASEC,ARS,AWL) 即D11,E11和F11中取最遠的一天</t>
    <phoneticPr fontId="3" type="noConversion"/>
  </si>
  <si>
    <t>E15 is Architecture Collaboration Specialization(Arch Collab) or Advance Unified Communication Specialization (AUC) renewal date。 E15是協作架構或者AUC更新日期。</t>
    <phoneticPr fontId="3" type="noConversion"/>
  </si>
  <si>
    <t>F15 is Architecture Data Center Specialization ( Arch DC) or Advanced Data Center Networking (DCNI)and Advanced Data Center Storage(DCSN) Specialization renewal date, which is lastest date from H11 and I11. F15是架構DC或者DCNI和DCSN更新日期，即H11和I11中取最遠的一天。</t>
    <phoneticPr fontId="3" type="noConversion"/>
  </si>
  <si>
    <t>G15 is the next certification renewal date. G15是下一次金牌更新日期</t>
    <phoneticPr fontId="3" type="noConversion"/>
  </si>
  <si>
    <t>G19 is new Certification final transition date 架构金牌资质认证過度截止日期</t>
    <phoneticPr fontId="3" type="noConversion"/>
  </si>
  <si>
    <t>Gold Anniversary Date
金牌更新日期</t>
    <phoneticPr fontId="1" type="noConversion"/>
  </si>
  <si>
    <t>Architecture Silver Certification Option 2: 
The Advanced Technology Specialization can not be in the same family as the Advanced Architecture Specialization 架構銀牌選擇2：高級技術認證不可與架構資質認證出自同一技術種類</t>
    <phoneticPr fontId="6" type="noConversion"/>
  </si>
  <si>
    <t>http://www.cisco.com/web/partners/partner_with_cisco/channel_partner_program/resale/specializations/index.html</t>
    <phoneticPr fontId="6" type="noConversion"/>
  </si>
  <si>
    <t>ABC company</t>
    <phoneticPr fontId="3" type="noConversion"/>
  </si>
  <si>
    <t>China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</si>
</sst>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[$-409]d\-mmm\-yy;@"/>
    <numFmt numFmtId="177" formatCode="0_);[Red]\(0\)"/>
    <numFmt numFmtId="178" formatCode="yyyy&quot;年&quot;m&quot;月&quot;d&quot;日&quot;;@"/>
  </numFmts>
  <fonts count="21">
    <font>
      <sz val="11"/>
      <color theme="1"/>
      <name val="宋体"/>
      <scheme val="minor"/>
    </font>
    <font>
      <sz val="9"/>
      <name val="宋体"/>
    </font>
    <font>
      <sz val="9"/>
      <name val="FangSong"/>
      <family val="3"/>
    </font>
    <font>
      <sz val="9"/>
      <name val="Calibri"/>
      <family val="2"/>
    </font>
    <font>
      <u/>
      <sz val="11"/>
      <color theme="10"/>
      <name val="宋体"/>
    </font>
    <font>
      <b/>
      <sz val="14"/>
      <color theme="1"/>
      <name val="宋体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scheme val="minor"/>
    </font>
    <font>
      <b/>
      <sz val="12"/>
      <color theme="1"/>
      <name val="Calibri"/>
      <family val="2"/>
    </font>
    <font>
      <sz val="8"/>
      <color theme="1"/>
      <name val="Arial Unicode MS"/>
      <family val="2"/>
    </font>
    <font>
      <b/>
      <sz val="8"/>
      <color rgb="FFFF0000"/>
      <name val="Arial Unicode MS"/>
      <family val="2"/>
    </font>
    <font>
      <b/>
      <sz val="8"/>
      <name val="Arial Unicode MS"/>
      <family val="2"/>
    </font>
    <font>
      <sz val="8"/>
      <name val="Arial Unicode MS"/>
      <family val="2"/>
    </font>
    <font>
      <b/>
      <sz val="8"/>
      <color theme="1"/>
      <name val="Arial Unicode MS"/>
      <family val="2"/>
    </font>
    <font>
      <b/>
      <sz val="8"/>
      <color theme="1"/>
      <name val="Calibri"/>
      <family val="2"/>
    </font>
    <font>
      <b/>
      <sz val="8"/>
      <name val="Calibri"/>
      <family val="2"/>
    </font>
    <font>
      <b/>
      <sz val="8"/>
      <color rgb="FFFF0000"/>
      <name val="Arial Unicode MS"/>
      <family val="2"/>
      <charset val="128"/>
    </font>
    <font>
      <b/>
      <sz val="9"/>
      <color theme="1"/>
      <name val="Calibri"/>
      <family val="2"/>
    </font>
    <font>
      <b/>
      <sz val="9"/>
      <color theme="1"/>
      <name val="FangSong"/>
      <family val="3"/>
      <charset val="134"/>
    </font>
    <font>
      <b/>
      <sz val="8"/>
      <color theme="1"/>
      <name val="宋体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CCC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</cellStyleXfs>
  <cellXfs count="110">
    <xf numFmtId="0" fontId="0" fillId="0" borderId="0" xfId="0">
      <alignment vertical="center"/>
    </xf>
    <xf numFmtId="0" fontId="5" fillId="2" borderId="0" xfId="0" applyFont="1" applyFill="1" applyAlignment="1">
      <alignment vertical="center"/>
    </xf>
    <xf numFmtId="0" fontId="0" fillId="2" borderId="0" xfId="0" applyFill="1">
      <alignment vertical="center"/>
    </xf>
    <xf numFmtId="0" fontId="4" fillId="2" borderId="0" xfId="1" applyFill="1" applyAlignment="1" applyProtection="1">
      <alignment vertical="center"/>
    </xf>
    <xf numFmtId="0" fontId="10" fillId="2" borderId="0" xfId="0" applyFont="1" applyFill="1" applyBorder="1" applyAlignment="1"/>
    <xf numFmtId="0" fontId="10" fillId="2" borderId="0" xfId="0" applyFont="1" applyFill="1" applyBorder="1" applyAlignment="1">
      <alignment horizontal="center"/>
    </xf>
    <xf numFmtId="0" fontId="10" fillId="0" borderId="0" xfId="0" applyFont="1" applyBorder="1" applyAlignment="1"/>
    <xf numFmtId="14" fontId="13" fillId="2" borderId="0" xfId="0" applyNumberFormat="1" applyFont="1" applyFill="1" applyBorder="1" applyAlignment="1">
      <alignment wrapText="1"/>
    </xf>
    <xf numFmtId="14" fontId="13" fillId="0" borderId="0" xfId="0" applyNumberFormat="1" applyFont="1" applyBorder="1" applyAlignment="1">
      <alignment wrapText="1"/>
    </xf>
    <xf numFmtId="0" fontId="14" fillId="2" borderId="0" xfId="0" applyFont="1" applyFill="1" applyBorder="1" applyAlignment="1"/>
    <xf numFmtId="0" fontId="14" fillId="0" borderId="0" xfId="0" applyFont="1" applyBorder="1" applyAlignment="1"/>
    <xf numFmtId="0" fontId="11" fillId="2" borderId="0" xfId="0" applyFont="1" applyFill="1" applyBorder="1" applyAlignment="1"/>
    <xf numFmtId="0" fontId="11" fillId="2" borderId="1" xfId="0" applyFont="1" applyFill="1" applyBorder="1" applyAlignment="1"/>
    <xf numFmtId="177" fontId="11" fillId="2" borderId="0" xfId="0" applyNumberFormat="1" applyFont="1" applyFill="1" applyBorder="1" applyAlignment="1"/>
    <xf numFmtId="0" fontId="14" fillId="2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176" fontId="15" fillId="2" borderId="0" xfId="0" applyNumberFormat="1" applyFont="1" applyFill="1" applyBorder="1" applyAlignment="1">
      <alignment horizontal="center"/>
    </xf>
    <xf numFmtId="176" fontId="16" fillId="2" borderId="0" xfId="0" applyNumberFormat="1" applyFont="1" applyFill="1" applyBorder="1" applyAlignment="1">
      <alignment horizontal="center"/>
    </xf>
    <xf numFmtId="176" fontId="14" fillId="2" borderId="0" xfId="0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 vertical="center" wrapText="1"/>
    </xf>
    <xf numFmtId="0" fontId="14" fillId="0" borderId="0" xfId="0" applyFont="1" applyFill="1" applyBorder="1" applyAlignment="1"/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/>
    <xf numFmtId="0" fontId="11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wrapText="1"/>
    </xf>
    <xf numFmtId="0" fontId="14" fillId="2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176" fontId="15" fillId="2" borderId="0" xfId="0" applyNumberFormat="1" applyFont="1" applyFill="1" applyBorder="1" applyAlignment="1">
      <alignment horizontal="center" wrapText="1"/>
    </xf>
    <xf numFmtId="0" fontId="14" fillId="2" borderId="0" xfId="0" applyNumberFormat="1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wrapText="1"/>
    </xf>
    <xf numFmtId="0" fontId="9" fillId="2" borderId="0" xfId="0" applyFont="1" applyFill="1" applyBorder="1" applyAlignment="1">
      <alignment wrapText="1"/>
    </xf>
    <xf numFmtId="0" fontId="14" fillId="3" borderId="3" xfId="0" applyFont="1" applyFill="1" applyBorder="1" applyAlignment="1">
      <alignment horizontal="center"/>
    </xf>
    <xf numFmtId="0" fontId="14" fillId="4" borderId="3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14" fillId="6" borderId="3" xfId="0" applyFont="1" applyFill="1" applyBorder="1" applyAlignment="1">
      <alignment horizontal="center"/>
    </xf>
    <xf numFmtId="0" fontId="14" fillId="7" borderId="3" xfId="0" applyFont="1" applyFill="1" applyBorder="1" applyAlignment="1">
      <alignment horizontal="center" wrapText="1"/>
    </xf>
    <xf numFmtId="0" fontId="14" fillId="3" borderId="3" xfId="0" applyFont="1" applyFill="1" applyBorder="1" applyAlignment="1" applyProtection="1">
      <alignment horizontal="center"/>
      <protection locked="0"/>
    </xf>
    <xf numFmtId="0" fontId="14" fillId="4" borderId="3" xfId="0" applyFont="1" applyFill="1" applyBorder="1" applyAlignment="1">
      <alignment horizontal="center" wrapText="1"/>
    </xf>
    <xf numFmtId="0" fontId="14" fillId="6" borderId="3" xfId="0" applyFont="1" applyFill="1" applyBorder="1" applyAlignment="1">
      <alignment horizontal="center" wrapText="1"/>
    </xf>
    <xf numFmtId="0" fontId="14" fillId="3" borderId="3" xfId="0" applyFont="1" applyFill="1" applyBorder="1" applyAlignment="1">
      <alignment horizontal="center" wrapText="1"/>
    </xf>
    <xf numFmtId="0" fontId="14" fillId="10" borderId="3" xfId="0" applyFont="1" applyFill="1" applyBorder="1" applyAlignment="1">
      <alignment horizontal="center"/>
    </xf>
    <xf numFmtId="0" fontId="14" fillId="3" borderId="3" xfId="0" applyFont="1" applyFill="1" applyBorder="1" applyAlignment="1" applyProtection="1">
      <alignment horizontal="left" vertical="center"/>
      <protection locked="0"/>
    </xf>
    <xf numFmtId="0" fontId="14" fillId="3" borderId="3" xfId="0" applyFont="1" applyFill="1" applyBorder="1" applyAlignment="1" applyProtection="1">
      <alignment horizontal="center" wrapText="1"/>
      <protection locked="0"/>
    </xf>
    <xf numFmtId="0" fontId="14" fillId="10" borderId="3" xfId="0" applyFont="1" applyFill="1" applyBorder="1" applyAlignment="1">
      <alignment horizontal="center" wrapText="1"/>
    </xf>
    <xf numFmtId="0" fontId="14" fillId="3" borderId="3" xfId="0" applyFont="1" applyFill="1" applyBorder="1" applyAlignment="1">
      <alignment horizontal="left" vertical="center"/>
    </xf>
    <xf numFmtId="0" fontId="14" fillId="8" borderId="3" xfId="0" applyFont="1" applyFill="1" applyBorder="1" applyAlignment="1">
      <alignment horizontal="center" wrapText="1"/>
    </xf>
    <xf numFmtId="0" fontId="12" fillId="3" borderId="3" xfId="0" applyFont="1" applyFill="1" applyBorder="1" applyAlignment="1">
      <alignment horizontal="center" vertical="center" wrapText="1"/>
    </xf>
    <xf numFmtId="178" fontId="15" fillId="4" borderId="3" xfId="0" applyNumberFormat="1" applyFont="1" applyFill="1" applyBorder="1" applyAlignment="1">
      <alignment horizontal="center"/>
    </xf>
    <xf numFmtId="178" fontId="14" fillId="5" borderId="3" xfId="0" applyNumberFormat="1" applyFont="1" applyFill="1" applyBorder="1" applyAlignment="1">
      <alignment horizontal="center"/>
    </xf>
    <xf numFmtId="178" fontId="15" fillId="6" borderId="3" xfId="0" applyNumberFormat="1" applyFont="1" applyFill="1" applyBorder="1" applyAlignment="1">
      <alignment horizontal="center" vertical="center"/>
    </xf>
    <xf numFmtId="178" fontId="14" fillId="7" borderId="4" xfId="0" applyNumberFormat="1" applyFont="1" applyFill="1" applyBorder="1" applyAlignment="1">
      <alignment horizontal="center"/>
    </xf>
    <xf numFmtId="178" fontId="14" fillId="4" borderId="3" xfId="0" applyNumberFormat="1" applyFont="1" applyFill="1" applyBorder="1" applyAlignment="1" applyProtection="1">
      <alignment horizontal="center"/>
      <protection locked="0"/>
    </xf>
    <xf numFmtId="178" fontId="14" fillId="5" borderId="3" xfId="0" applyNumberFormat="1" applyFont="1" applyFill="1" applyBorder="1" applyAlignment="1" applyProtection="1">
      <alignment horizontal="center"/>
      <protection locked="0"/>
    </xf>
    <xf numFmtId="178" fontId="14" fillId="6" borderId="3" xfId="0" applyNumberFormat="1" applyFont="1" applyFill="1" applyBorder="1" applyAlignment="1" applyProtection="1">
      <alignment horizontal="center"/>
      <protection locked="0"/>
    </xf>
    <xf numFmtId="178" fontId="14" fillId="7" borderId="3" xfId="0" applyNumberFormat="1" applyFont="1" applyFill="1" applyBorder="1" applyAlignment="1" applyProtection="1">
      <alignment horizontal="center"/>
      <protection locked="0"/>
    </xf>
    <xf numFmtId="178" fontId="16" fillId="5" borderId="3" xfId="0" applyNumberFormat="1" applyFont="1" applyFill="1" applyBorder="1" applyAlignment="1">
      <alignment horizontal="center"/>
    </xf>
    <xf numFmtId="178" fontId="16" fillId="6" borderId="3" xfId="0" applyNumberFormat="1" applyFont="1" applyFill="1" applyBorder="1" applyAlignment="1">
      <alignment horizontal="center"/>
    </xf>
    <xf numFmtId="178" fontId="14" fillId="8" borderId="3" xfId="0" applyNumberFormat="1" applyFont="1" applyFill="1" applyBorder="1" applyAlignment="1">
      <alignment horizontal="center"/>
    </xf>
    <xf numFmtId="178" fontId="14" fillId="4" borderId="3" xfId="0" applyNumberFormat="1" applyFont="1" applyFill="1" applyBorder="1" applyAlignment="1" applyProtection="1">
      <alignment horizontal="center" wrapText="1"/>
      <protection locked="0"/>
    </xf>
    <xf numFmtId="178" fontId="14" fillId="10" borderId="3" xfId="0" applyNumberFormat="1" applyFont="1" applyFill="1" applyBorder="1" applyAlignment="1" applyProtection="1">
      <alignment horizontal="center"/>
      <protection locked="0"/>
    </xf>
    <xf numFmtId="178" fontId="15" fillId="4" borderId="3" xfId="0" applyNumberFormat="1" applyFont="1" applyFill="1" applyBorder="1" applyAlignment="1">
      <alignment horizontal="center" vertical="center"/>
    </xf>
    <xf numFmtId="178" fontId="15" fillId="10" borderId="3" xfId="0" applyNumberFormat="1" applyFont="1" applyFill="1" applyBorder="1" applyAlignment="1">
      <alignment horizontal="center" vertical="center"/>
    </xf>
    <xf numFmtId="178" fontId="14" fillId="7" borderId="3" xfId="0" applyNumberFormat="1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/>
    </xf>
    <xf numFmtId="178" fontId="15" fillId="4" borderId="3" xfId="0" applyNumberFormat="1" applyFont="1" applyFill="1" applyBorder="1" applyAlignment="1">
      <alignment horizontal="center" vertical="center" wrapText="1"/>
    </xf>
    <xf numFmtId="178" fontId="16" fillId="10" borderId="3" xfId="0" applyNumberFormat="1" applyFont="1" applyFill="1" applyBorder="1" applyAlignment="1">
      <alignment horizontal="center" vertical="center"/>
    </xf>
    <xf numFmtId="178" fontId="16" fillId="6" borderId="3" xfId="0" applyNumberFormat="1" applyFont="1" applyFill="1" applyBorder="1" applyAlignment="1">
      <alignment horizontal="center" vertical="center"/>
    </xf>
    <xf numFmtId="178" fontId="14" fillId="8" borderId="3" xfId="0" applyNumberFormat="1" applyFont="1" applyFill="1" applyBorder="1" applyAlignment="1">
      <alignment horizontal="center" vertical="center"/>
    </xf>
    <xf numFmtId="178" fontId="14" fillId="3" borderId="3" xfId="0" applyNumberFormat="1" applyFont="1" applyFill="1" applyBorder="1" applyAlignment="1" applyProtection="1">
      <protection locked="0"/>
    </xf>
    <xf numFmtId="178" fontId="14" fillId="3" borderId="3" xfId="0" applyNumberFormat="1" applyFont="1" applyFill="1" applyBorder="1" applyAlignment="1" applyProtection="1">
      <alignment horizontal="center"/>
      <protection locked="0"/>
    </xf>
    <xf numFmtId="178" fontId="11" fillId="2" borderId="0" xfId="0" applyNumberFormat="1" applyFont="1" applyFill="1" applyBorder="1" applyAlignment="1"/>
    <xf numFmtId="178" fontId="11" fillId="2" borderId="0" xfId="0" applyNumberFormat="1" applyFont="1" applyFill="1" applyBorder="1" applyAlignment="1">
      <alignment horizontal="left" vertical="top"/>
    </xf>
    <xf numFmtId="178" fontId="14" fillId="3" borderId="3" xfId="0" applyNumberFormat="1" applyFont="1" applyFill="1" applyBorder="1" applyAlignment="1">
      <alignment horizontal="center"/>
    </xf>
    <xf numFmtId="178" fontId="14" fillId="4" borderId="3" xfId="0" applyNumberFormat="1" applyFont="1" applyFill="1" applyBorder="1" applyAlignment="1">
      <alignment horizontal="center" wrapText="1"/>
    </xf>
    <xf numFmtId="178" fontId="14" fillId="5" borderId="3" xfId="0" applyNumberFormat="1" applyFont="1" applyFill="1" applyBorder="1" applyAlignment="1">
      <alignment horizontal="center" wrapText="1"/>
    </xf>
    <xf numFmtId="178" fontId="14" fillId="6" borderId="3" xfId="0" applyNumberFormat="1" applyFont="1" applyFill="1" applyBorder="1" applyAlignment="1">
      <alignment horizontal="center" wrapText="1"/>
    </xf>
    <xf numFmtId="178" fontId="14" fillId="3" borderId="3" xfId="0" applyNumberFormat="1" applyFont="1" applyFill="1" applyBorder="1" applyAlignment="1"/>
    <xf numFmtId="178" fontId="14" fillId="2" borderId="0" xfId="0" applyNumberFormat="1" applyFont="1" applyFill="1" applyBorder="1" applyAlignment="1">
      <alignment horizontal="center"/>
    </xf>
    <xf numFmtId="178" fontId="14" fillId="2" borderId="0" xfId="0" applyNumberFormat="1" applyFont="1" applyFill="1" applyBorder="1" applyAlignment="1"/>
    <xf numFmtId="178" fontId="14" fillId="4" borderId="3" xfId="0" applyNumberFormat="1" applyFont="1" applyFill="1" applyBorder="1" applyAlignment="1">
      <alignment horizontal="center"/>
    </xf>
    <xf numFmtId="178" fontId="14" fillId="6" borderId="3" xfId="0" applyNumberFormat="1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 vertical="center" wrapText="1"/>
    </xf>
    <xf numFmtId="14" fontId="11" fillId="2" borderId="3" xfId="0" applyNumberFormat="1" applyFont="1" applyFill="1" applyBorder="1" applyAlignment="1">
      <alignment horizontal="center" vertical="center" wrapText="1"/>
    </xf>
    <xf numFmtId="178" fontId="18" fillId="11" borderId="3" xfId="0" applyNumberFormat="1" applyFont="1" applyFill="1" applyBorder="1" applyAlignment="1">
      <alignment horizontal="left" wrapText="1"/>
    </xf>
    <xf numFmtId="0" fontId="14" fillId="9" borderId="2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4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1" fillId="2" borderId="3" xfId="0" applyFont="1" applyFill="1" applyBorder="1" applyAlignment="1">
      <alignment horizontal="left"/>
    </xf>
    <xf numFmtId="0" fontId="11" fillId="0" borderId="0" xfId="0" applyFont="1" applyBorder="1" applyAlignment="1">
      <alignment horizontal="left"/>
    </xf>
    <xf numFmtId="178" fontId="11" fillId="0" borderId="0" xfId="0" applyNumberFormat="1" applyFont="1" applyFill="1" applyBorder="1" applyAlignment="1">
      <alignment horizontal="left"/>
    </xf>
    <xf numFmtId="178" fontId="14" fillId="9" borderId="3" xfId="0" applyNumberFormat="1" applyFont="1" applyFill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4" fillId="9" borderId="3" xfId="0" applyFont="1" applyFill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8" fillId="9" borderId="3" xfId="0" applyFont="1" applyFill="1" applyBorder="1" applyAlignment="1">
      <alignment horizontal="left" wrapText="1"/>
    </xf>
    <xf numFmtId="0" fontId="18" fillId="11" borderId="3" xfId="0" applyFont="1" applyFill="1" applyBorder="1" applyAlignment="1">
      <alignment horizontal="left" wrapText="1"/>
    </xf>
    <xf numFmtId="0" fontId="8" fillId="9" borderId="2" xfId="0" applyFont="1" applyFill="1" applyBorder="1" applyAlignment="1">
      <alignment horizontal="left" vertical="center" wrapText="1"/>
    </xf>
    <xf numFmtId="0" fontId="20" fillId="11" borderId="3" xfId="0" applyFont="1" applyFill="1" applyBorder="1" applyAlignment="1">
      <alignment horizontal="center" vertical="center" wrapText="1"/>
    </xf>
    <xf numFmtId="0" fontId="4" fillId="2" borderId="0" xfId="1" applyFill="1" applyAlignment="1" applyProtection="1">
      <alignment horizontal="center"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CCCC"/>
      <color rgb="FFFF6600"/>
      <color rgb="FF00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7622</xdr:colOff>
      <xdr:row>2</xdr:row>
      <xdr:rowOff>160020</xdr:rowOff>
    </xdr:from>
    <xdr:to>
      <xdr:col>12</xdr:col>
      <xdr:colOff>705784</xdr:colOff>
      <xdr:row>26</xdr:row>
      <xdr:rowOff>175260</xdr:rowOff>
    </xdr:to>
    <xdr:pic>
      <xdr:nvPicPr>
        <xdr:cNvPr id="4" name="Picture 3" descr="Architecture Specialization_Comms_and_Resource_Data (2)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2" y="563880"/>
          <a:ext cx="8013362" cy="45110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137160</xdr:rowOff>
    </xdr:from>
    <xdr:to>
      <xdr:col>12</xdr:col>
      <xdr:colOff>657553</xdr:colOff>
      <xdr:row>53</xdr:row>
      <xdr:rowOff>53340</xdr:rowOff>
    </xdr:to>
    <xdr:pic>
      <xdr:nvPicPr>
        <xdr:cNvPr id="5" name="Picture 4" descr="Architecture Specialization_Comms_and_Resource_Data (3)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5295900"/>
          <a:ext cx="7972753" cy="44881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cisco.com/web/partners/partner_with_cisco/channel_partner_program/resale/specializations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28"/>
  <sheetViews>
    <sheetView tabSelected="1" workbookViewId="0">
      <selection activeCell="B11" sqref="B11"/>
    </sheetView>
  </sheetViews>
  <sheetFormatPr defaultRowHeight="12"/>
  <cols>
    <col min="1" max="1" width="21.33203125" style="6" customWidth="1"/>
    <col min="2" max="2" width="16.5546875" style="21" customWidth="1"/>
    <col min="3" max="3" width="14.33203125" style="21" customWidth="1"/>
    <col min="4" max="4" width="16.44140625" style="21" customWidth="1"/>
    <col min="5" max="5" width="12.44140625" style="6" customWidth="1"/>
    <col min="6" max="6" width="16.77734375" style="22" customWidth="1"/>
    <col min="7" max="7" width="18.44140625" style="6" customWidth="1"/>
    <col min="8" max="8" width="15" style="6" customWidth="1"/>
    <col min="9" max="9" width="15.6640625" style="6" customWidth="1"/>
    <col min="10" max="10" width="27.5546875" style="6" customWidth="1"/>
    <col min="11" max="16384" width="8.88671875" style="6"/>
  </cols>
  <sheetData>
    <row r="1" spans="1:62" s="4" customFormat="1" ht="7.8" customHeight="1">
      <c r="B1" s="5"/>
      <c r="C1" s="5"/>
      <c r="D1" s="5"/>
    </row>
    <row r="2" spans="1:62" ht="29.4" customHeight="1">
      <c r="A2" s="90" t="s">
        <v>21</v>
      </c>
      <c r="B2" s="90"/>
      <c r="C2" s="90"/>
      <c r="D2" s="90"/>
      <c r="E2" s="90"/>
      <c r="F2" s="90"/>
      <c r="G2" s="90"/>
      <c r="H2" s="90"/>
      <c r="I2" s="90"/>
      <c r="J2" s="90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62" s="8" customFormat="1" ht="26.4" customHeight="1">
      <c r="A3" s="53" t="s">
        <v>29</v>
      </c>
      <c r="B3" s="89" t="s">
        <v>22</v>
      </c>
      <c r="C3" s="89"/>
      <c r="D3" s="89"/>
      <c r="E3" s="89"/>
      <c r="F3" s="89"/>
      <c r="G3" s="89"/>
      <c r="H3" s="89" t="s">
        <v>23</v>
      </c>
      <c r="I3" s="89"/>
      <c r="J3" s="89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</row>
    <row r="4" spans="1:62" ht="33.6" customHeight="1">
      <c r="A4" s="94" t="s">
        <v>24</v>
      </c>
      <c r="B4" s="100" t="s">
        <v>47</v>
      </c>
      <c r="C4" s="100"/>
      <c r="D4" s="100"/>
      <c r="E4" s="100"/>
      <c r="F4" s="100"/>
      <c r="G4" s="100"/>
      <c r="H4" s="100" t="s">
        <v>26</v>
      </c>
      <c r="I4" s="100"/>
      <c r="J4" s="100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62" ht="27.6" customHeight="1">
      <c r="A5" s="95"/>
      <c r="B5" s="100" t="s">
        <v>48</v>
      </c>
      <c r="C5" s="100"/>
      <c r="D5" s="100"/>
      <c r="E5" s="100"/>
      <c r="F5" s="100"/>
      <c r="G5" s="100"/>
      <c r="H5" s="100" t="s">
        <v>25</v>
      </c>
      <c r="I5" s="100"/>
      <c r="J5" s="100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62" ht="40.200000000000003" customHeight="1">
      <c r="A6" s="95"/>
      <c r="B6" s="100" t="s">
        <v>49</v>
      </c>
      <c r="C6" s="100"/>
      <c r="D6" s="100"/>
      <c r="E6" s="100"/>
      <c r="F6" s="100"/>
      <c r="G6" s="100"/>
      <c r="H6" s="100" t="s">
        <v>27</v>
      </c>
      <c r="I6" s="100"/>
      <c r="J6" s="100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62" ht="24" customHeight="1">
      <c r="A7" s="95"/>
      <c r="B7" s="101" t="s">
        <v>50</v>
      </c>
      <c r="C7" s="101"/>
      <c r="D7" s="101"/>
      <c r="E7" s="101"/>
      <c r="F7" s="101"/>
      <c r="G7" s="101"/>
      <c r="H7" s="100" t="s">
        <v>51</v>
      </c>
      <c r="I7" s="100"/>
      <c r="J7" s="100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62" s="9" customFormat="1" ht="14.4" customHeight="1">
      <c r="A8" s="96" t="s">
        <v>28</v>
      </c>
      <c r="B8" s="96"/>
      <c r="C8" s="96"/>
      <c r="D8" s="96"/>
      <c r="E8" s="96"/>
      <c r="F8" s="96"/>
      <c r="G8" s="96"/>
      <c r="H8" s="96"/>
      <c r="I8" s="96"/>
    </row>
    <row r="9" spans="1:62" s="10" customFormat="1">
      <c r="A9" s="97" t="s">
        <v>30</v>
      </c>
      <c r="B9" s="97"/>
      <c r="C9" s="97"/>
      <c r="D9" s="97"/>
      <c r="E9" s="97"/>
      <c r="F9" s="97"/>
      <c r="G9" s="97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</row>
    <row r="10" spans="1:62" s="10" customFormat="1" ht="25.8" customHeight="1">
      <c r="A10" s="38" t="s">
        <v>35</v>
      </c>
      <c r="B10" s="38" t="s">
        <v>36</v>
      </c>
      <c r="C10" s="38" t="s">
        <v>37</v>
      </c>
      <c r="D10" s="39" t="s">
        <v>5</v>
      </c>
      <c r="E10" s="39" t="s">
        <v>0</v>
      </c>
      <c r="F10" s="39" t="s">
        <v>1</v>
      </c>
      <c r="G10" s="40" t="s">
        <v>2</v>
      </c>
      <c r="H10" s="41" t="s">
        <v>3</v>
      </c>
      <c r="I10" s="41" t="s">
        <v>4</v>
      </c>
      <c r="J10" s="42" t="s">
        <v>52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</row>
    <row r="11" spans="1:62" s="10" customFormat="1">
      <c r="A11" s="76" t="s">
        <v>55</v>
      </c>
      <c r="B11" s="77" t="s">
        <v>56</v>
      </c>
      <c r="C11" s="77" t="s">
        <v>7</v>
      </c>
      <c r="D11" s="58">
        <v>41022</v>
      </c>
      <c r="E11" s="58">
        <v>41019</v>
      </c>
      <c r="F11" s="58">
        <v>40737</v>
      </c>
      <c r="G11" s="59">
        <v>41054</v>
      </c>
      <c r="H11" s="60">
        <v>40853</v>
      </c>
      <c r="I11" s="60"/>
      <c r="J11" s="61">
        <v>40672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</row>
    <row r="12" spans="1:62" s="12" customFormat="1" ht="7.2" customHeight="1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</row>
    <row r="13" spans="1:62" s="12" customFormat="1" ht="15" customHeight="1">
      <c r="A13" s="79" t="s">
        <v>31</v>
      </c>
      <c r="B13" s="78"/>
      <c r="C13" s="78"/>
      <c r="D13" s="78"/>
      <c r="E13" s="78"/>
      <c r="F13" s="78"/>
      <c r="G13" s="78"/>
      <c r="H13" s="78"/>
      <c r="I13" s="78"/>
      <c r="J13" s="78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</row>
    <row r="14" spans="1:62" s="15" customFormat="1" ht="34.799999999999997" customHeight="1">
      <c r="A14" s="80" t="s">
        <v>35</v>
      </c>
      <c r="B14" s="80" t="s">
        <v>36</v>
      </c>
      <c r="C14" s="80" t="s">
        <v>37</v>
      </c>
      <c r="D14" s="81" t="s">
        <v>8</v>
      </c>
      <c r="E14" s="82" t="s">
        <v>9</v>
      </c>
      <c r="F14" s="83" t="s">
        <v>46</v>
      </c>
      <c r="G14" s="42" t="s">
        <v>52</v>
      </c>
      <c r="H14" s="91" t="s">
        <v>38</v>
      </c>
      <c r="I14" s="91"/>
      <c r="J14" s="91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</row>
    <row r="15" spans="1:62" s="10" customFormat="1">
      <c r="A15" s="84" t="str">
        <f>+A11</f>
        <v>ABC company</v>
      </c>
      <c r="B15" s="80" t="str">
        <f>+B11</f>
        <v>China</v>
      </c>
      <c r="C15" s="80" t="str">
        <f>+C11</f>
        <v>Gold</v>
      </c>
      <c r="D15" s="54">
        <f>IF(D11&gt;IF(F11&gt;E11,  F11, E11),D11,IF(F11&gt;E11,  F11, E11))</f>
        <v>41022</v>
      </c>
      <c r="E15" s="55">
        <f>+G11</f>
        <v>41054</v>
      </c>
      <c r="F15" s="56">
        <f>IF(AND(ISBLANK(H11),ISBLANK(I11)),IF(G15&gt;41122,G15,"N/A"),IF(H11&gt;I11,H11,I11))</f>
        <v>40853</v>
      </c>
      <c r="G15" s="57">
        <f>IF(J11&gt;40756,J11,J11+366)</f>
        <v>41038</v>
      </c>
      <c r="H15" s="91"/>
      <c r="I15" s="91"/>
      <c r="J15" s="91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</row>
    <row r="16" spans="1:62" s="14" customFormat="1" ht="7.8" customHeight="1">
      <c r="A16" s="85"/>
      <c r="B16" s="85"/>
      <c r="C16" s="85"/>
      <c r="D16" s="85"/>
      <c r="E16" s="85"/>
      <c r="F16" s="85"/>
      <c r="G16" s="85"/>
      <c r="H16" s="85"/>
      <c r="I16" s="85"/>
      <c r="J16" s="85"/>
    </row>
    <row r="17" spans="1:62" s="10" customFormat="1">
      <c r="A17" s="98" t="s">
        <v>32</v>
      </c>
      <c r="B17" s="98"/>
      <c r="C17" s="98"/>
      <c r="D17" s="98"/>
      <c r="E17" s="98"/>
      <c r="F17" s="98"/>
      <c r="G17" s="98"/>
      <c r="H17" s="86"/>
      <c r="I17" s="86"/>
      <c r="J17" s="86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</row>
    <row r="18" spans="1:62" s="10" customFormat="1" ht="30" customHeight="1">
      <c r="A18" s="80" t="s">
        <v>35</v>
      </c>
      <c r="B18" s="80" t="s">
        <v>36</v>
      </c>
      <c r="C18" s="80" t="s">
        <v>37</v>
      </c>
      <c r="D18" s="87" t="s">
        <v>10</v>
      </c>
      <c r="E18" s="55" t="s">
        <v>11</v>
      </c>
      <c r="F18" s="88" t="s">
        <v>12</v>
      </c>
      <c r="G18" s="52" t="s">
        <v>52</v>
      </c>
      <c r="H18" s="99" t="s">
        <v>33</v>
      </c>
      <c r="I18" s="99"/>
      <c r="J18" s="9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</row>
    <row r="19" spans="1:62" s="10" customFormat="1" ht="36" customHeight="1">
      <c r="A19" s="84" t="str">
        <f>+A15</f>
        <v>ABC company</v>
      </c>
      <c r="B19" s="80" t="str">
        <f>+B15</f>
        <v>China</v>
      </c>
      <c r="C19" s="80" t="str">
        <f>+C15</f>
        <v>Gold</v>
      </c>
      <c r="D19" s="54">
        <f>IF(D15+366&gt;G19, G19, D15+366)</f>
        <v>41388</v>
      </c>
      <c r="E19" s="62">
        <f>IF(E15+366&gt;G19, G19, E15+366)</f>
        <v>41404</v>
      </c>
      <c r="F19" s="63">
        <f>IF(F15="N/A",G19,IF(F15+366&gt;G19, G19, F15+366))</f>
        <v>41219</v>
      </c>
      <c r="G19" s="64">
        <f>IF(G15&gt;41122, G15,G15+366)</f>
        <v>41404</v>
      </c>
      <c r="H19" s="99"/>
      <c r="I19" s="99"/>
      <c r="J19" s="9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</row>
    <row r="20" spans="1:62" s="20" customFormat="1" ht="15.6" customHeight="1" thickBot="1">
      <c r="A20" s="9"/>
      <c r="B20" s="14"/>
      <c r="C20" s="14"/>
      <c r="D20" s="16"/>
      <c r="E20" s="17"/>
      <c r="F20" s="17"/>
      <c r="G20" s="18"/>
      <c r="H20" s="19"/>
      <c r="I20" s="19"/>
      <c r="J20" s="19"/>
    </row>
    <row r="21" spans="1:62" s="11" customFormat="1" ht="13.2" thickTop="1" thickBot="1">
      <c r="A21" s="92" t="s">
        <v>34</v>
      </c>
      <c r="B21" s="92"/>
      <c r="C21" s="92"/>
    </row>
    <row r="22" spans="1:62" s="4" customFormat="1" ht="11.4" customHeight="1" thickTop="1">
      <c r="B22" s="5"/>
      <c r="C22" s="5"/>
      <c r="D22" s="5"/>
    </row>
    <row r="23" spans="1:62" s="4" customFormat="1" hidden="1">
      <c r="B23" s="5"/>
      <c r="C23" s="5"/>
      <c r="D23" s="5"/>
    </row>
    <row r="24" spans="1:62" s="4" customFormat="1">
      <c r="A24" s="11"/>
      <c r="B24" s="5"/>
      <c r="C24" s="5"/>
      <c r="D24" s="5"/>
    </row>
    <row r="25" spans="1:62" s="4" customFormat="1">
      <c r="B25" s="5"/>
      <c r="C25" s="5"/>
      <c r="D25" s="5"/>
    </row>
    <row r="26" spans="1:62" s="4" customFormat="1">
      <c r="B26" s="5"/>
      <c r="C26" s="5"/>
      <c r="D26" s="5"/>
    </row>
    <row r="27" spans="1:62" s="4" customFormat="1">
      <c r="B27" s="5"/>
      <c r="C27" s="5"/>
      <c r="D27" s="5"/>
    </row>
    <row r="28" spans="1:62" s="4" customFormat="1">
      <c r="B28" s="5"/>
      <c r="C28" s="5"/>
      <c r="D28" s="5"/>
    </row>
    <row r="29" spans="1:62" s="4" customFormat="1">
      <c r="B29" s="5"/>
      <c r="C29" s="5"/>
      <c r="D29" s="5"/>
    </row>
    <row r="30" spans="1:62" s="4" customFormat="1">
      <c r="A30" s="11"/>
      <c r="B30" s="5"/>
      <c r="C30" s="5"/>
      <c r="D30" s="5"/>
    </row>
    <row r="31" spans="1:62" s="4" customFormat="1">
      <c r="B31" s="5"/>
      <c r="C31" s="5"/>
      <c r="D31" s="5"/>
    </row>
    <row r="32" spans="1:62" s="4" customFormat="1">
      <c r="B32" s="5"/>
      <c r="C32" s="5"/>
      <c r="D32" s="5"/>
    </row>
    <row r="33" spans="2:4" s="4" customFormat="1">
      <c r="B33" s="5"/>
      <c r="C33" s="5"/>
      <c r="D33" s="5"/>
    </row>
    <row r="34" spans="2:4" s="4" customFormat="1">
      <c r="B34" s="5"/>
      <c r="C34" s="5"/>
      <c r="D34" s="5"/>
    </row>
    <row r="35" spans="2:4" s="4" customFormat="1">
      <c r="B35" s="5"/>
      <c r="C35" s="5"/>
      <c r="D35" s="5"/>
    </row>
    <row r="36" spans="2:4" s="93" customFormat="1" ht="14.4"/>
    <row r="37" spans="2:4" s="93" customFormat="1" ht="14.4"/>
    <row r="38" spans="2:4" s="93" customFormat="1" ht="14.4"/>
    <row r="39" spans="2:4" s="93" customFormat="1" ht="14.4"/>
    <row r="40" spans="2:4" s="93" customFormat="1" ht="14.4"/>
    <row r="41" spans="2:4" s="93" customFormat="1" ht="14.4"/>
    <row r="42" spans="2:4" s="93" customFormat="1" ht="14.4"/>
    <row r="43" spans="2:4" s="93" customFormat="1" ht="14.4"/>
    <row r="44" spans="2:4" s="93" customFormat="1" ht="14.4"/>
    <row r="45" spans="2:4" s="93" customFormat="1" ht="14.4"/>
    <row r="46" spans="2:4" s="93" customFormat="1" ht="14.4"/>
    <row r="47" spans="2:4" s="93" customFormat="1" ht="14.4"/>
    <row r="48" spans="2:4" s="93" customFormat="1" ht="14.4"/>
    <row r="49" s="93" customFormat="1" ht="14.4"/>
    <row r="50" s="93" customFormat="1" ht="14.4"/>
    <row r="51" s="93" customFormat="1" ht="14.4"/>
    <row r="52" s="93" customFormat="1" ht="14.4"/>
    <row r="53" s="93" customFormat="1" ht="14.4"/>
    <row r="54" s="93" customFormat="1" ht="14.4"/>
    <row r="55" s="93" customFormat="1" ht="14.4"/>
    <row r="56" s="93" customFormat="1" ht="14.4"/>
    <row r="57" s="93" customFormat="1" ht="14.4"/>
    <row r="58" s="93" customFormat="1" ht="14.4"/>
    <row r="59" s="93" customFormat="1" ht="14.4"/>
    <row r="60" s="93" customFormat="1" ht="14.4"/>
    <row r="61" s="93" customFormat="1" ht="14.4"/>
    <row r="62" s="93" customFormat="1" ht="14.4"/>
    <row r="63" s="93" customFormat="1" ht="14.4"/>
    <row r="64" s="93" customFormat="1" ht="14.4"/>
    <row r="65" s="93" customFormat="1" ht="14.4"/>
    <row r="66" s="93" customFormat="1" ht="14.4"/>
    <row r="67" s="93" customFormat="1" ht="14.4"/>
    <row r="68" s="93" customFormat="1" ht="14.4"/>
    <row r="69" s="93" customFormat="1" ht="14.4"/>
    <row r="70" s="93" customFormat="1" ht="14.4"/>
    <row r="71" s="93" customFormat="1" ht="14.4"/>
    <row r="72" s="93" customFormat="1" ht="14.4"/>
    <row r="73" s="93" customFormat="1" ht="14.4"/>
    <row r="74" s="93" customFormat="1" ht="14.4"/>
    <row r="75" s="93" customFormat="1" ht="14.4"/>
    <row r="76" s="93" customFormat="1" ht="14.4"/>
    <row r="77" s="93" customFormat="1" ht="14.4"/>
    <row r="78" s="93" customFormat="1" ht="14.4"/>
    <row r="79" s="93" customFormat="1" ht="14.4"/>
    <row r="80" s="93" customFormat="1" ht="14.4"/>
    <row r="81" s="93" customFormat="1" ht="14.4"/>
    <row r="82" s="93" customFormat="1" ht="14.4"/>
    <row r="83" s="93" customFormat="1" ht="14.4"/>
    <row r="84" s="93" customFormat="1" ht="14.4"/>
    <row r="85" s="93" customFormat="1" ht="14.4"/>
    <row r="86" s="93" customFormat="1" ht="14.4"/>
    <row r="87" s="93" customFormat="1" ht="14.4"/>
    <row r="88" s="93" customFormat="1" ht="14.4"/>
    <row r="89" s="93" customFormat="1" ht="14.4"/>
    <row r="90" s="93" customFormat="1" ht="14.4"/>
    <row r="91" s="93" customFormat="1" ht="14.4"/>
    <row r="92" s="93" customFormat="1" ht="14.4"/>
    <row r="93" s="93" customFormat="1" ht="14.4"/>
    <row r="94" s="93" customFormat="1" ht="14.4"/>
    <row r="95" s="93" customFormat="1" ht="14.4"/>
    <row r="96" s="93" customFormat="1" ht="14.4"/>
    <row r="97" s="93" customFormat="1" ht="14.4"/>
    <row r="98" s="93" customFormat="1" ht="14.4"/>
    <row r="99" s="93" customFormat="1" ht="14.4"/>
    <row r="100" s="93" customFormat="1" ht="14.4"/>
    <row r="101" s="93" customFormat="1" ht="14.4"/>
    <row r="102" s="93" customFormat="1" ht="14.4"/>
    <row r="103" s="93" customFormat="1" ht="14.4"/>
    <row r="104" s="93" customFormat="1" ht="14.4"/>
    <row r="105" s="93" customFormat="1" ht="14.4"/>
    <row r="106" s="93" customFormat="1" ht="14.4"/>
    <row r="107" s="93" customFormat="1" ht="14.4"/>
    <row r="108" s="93" customFormat="1" ht="14.4"/>
    <row r="109" s="93" customFormat="1" ht="14.4"/>
    <row r="110" s="93" customFormat="1" ht="14.4"/>
    <row r="111" s="93" customFormat="1" ht="14.4"/>
    <row r="112" s="93" customFormat="1" ht="14.4"/>
    <row r="113" s="93" customFormat="1" ht="14.4"/>
    <row r="114" s="93" customFormat="1" ht="14.4"/>
    <row r="115" s="93" customFormat="1" ht="14.4"/>
    <row r="116" s="93" customFormat="1" ht="14.4"/>
    <row r="117" s="93" customFormat="1" ht="14.4"/>
    <row r="118" s="93" customFormat="1" ht="14.4"/>
    <row r="119" s="93" customFormat="1" ht="14.4"/>
    <row r="120" s="93" customFormat="1" ht="14.4"/>
    <row r="121" s="93" customFormat="1" ht="14.4"/>
    <row r="122" s="93" customFormat="1" ht="14.4"/>
    <row r="123" s="93" customFormat="1" ht="14.4"/>
    <row r="124" s="93" customFormat="1" ht="14.4"/>
    <row r="125" s="93" customFormat="1" ht="14.4"/>
    <row r="126" s="93" customFormat="1" ht="14.4"/>
    <row r="127" s="93" customFormat="1" ht="14.4"/>
    <row r="128" s="93" customFormat="1" ht="14.4"/>
  </sheetData>
  <sheetProtection password="CC3D" sheet="1" objects="1" scenarios="1" selectLockedCells="1"/>
  <protectedRanges>
    <protectedRange password="CC3D" sqref="K10:IV10 A10:I10 A11:IV11 A14:C14 A18:C18" name="Range1"/>
    <protectedRange password="CC3D" sqref="J10 G14 G18" name="Range1_1"/>
  </protectedRanges>
  <mergeCells count="19">
    <mergeCell ref="A36:XFD128"/>
    <mergeCell ref="A4:A7"/>
    <mergeCell ref="A8:I8"/>
    <mergeCell ref="A9:G9"/>
    <mergeCell ref="A17:G17"/>
    <mergeCell ref="H18:J19"/>
    <mergeCell ref="B4:G4"/>
    <mergeCell ref="B6:G6"/>
    <mergeCell ref="B7:G7"/>
    <mergeCell ref="H4:J4"/>
    <mergeCell ref="B5:G5"/>
    <mergeCell ref="H5:J5"/>
    <mergeCell ref="H6:J6"/>
    <mergeCell ref="H7:J7"/>
    <mergeCell ref="B3:G3"/>
    <mergeCell ref="A2:J2"/>
    <mergeCell ref="H3:J3"/>
    <mergeCell ref="H14:J15"/>
    <mergeCell ref="A21:C21"/>
  </mergeCells>
  <phoneticPr fontId="1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128"/>
  <sheetViews>
    <sheetView workbookViewId="0">
      <selection activeCell="D11" sqref="D11"/>
    </sheetView>
  </sheetViews>
  <sheetFormatPr defaultRowHeight="12"/>
  <cols>
    <col min="1" max="1" width="19" style="35" customWidth="1"/>
    <col min="2" max="2" width="12.6640625" style="36" customWidth="1"/>
    <col min="3" max="3" width="10.88671875" style="21" customWidth="1"/>
    <col min="4" max="4" width="16.6640625" style="36" customWidth="1"/>
    <col min="5" max="5" width="16" style="6" customWidth="1"/>
    <col min="6" max="6" width="15.77734375" style="22" customWidth="1"/>
    <col min="7" max="7" width="19.6640625" style="6" customWidth="1"/>
    <col min="8" max="8" width="15.21875" style="6" customWidth="1"/>
    <col min="9" max="9" width="14" style="6" customWidth="1"/>
    <col min="10" max="10" width="36.77734375" style="6" customWidth="1"/>
    <col min="11" max="16384" width="8.88671875" style="6"/>
  </cols>
  <sheetData>
    <row r="1" spans="1:62" ht="31.2" customHeight="1">
      <c r="A1" s="90" t="s">
        <v>21</v>
      </c>
      <c r="B1" s="90"/>
      <c r="C1" s="90"/>
      <c r="D1" s="90"/>
      <c r="E1" s="90"/>
      <c r="F1" s="90"/>
      <c r="G1" s="90"/>
      <c r="H1" s="90"/>
      <c r="I1" s="90"/>
      <c r="J1" s="90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62" s="8" customFormat="1" ht="26.4" customHeight="1">
      <c r="A2" s="70" t="s">
        <v>29</v>
      </c>
      <c r="B2" s="89" t="s">
        <v>22</v>
      </c>
      <c r="C2" s="89"/>
      <c r="D2" s="89"/>
      <c r="E2" s="89"/>
      <c r="F2" s="89"/>
      <c r="G2" s="89"/>
      <c r="H2" s="89" t="s">
        <v>23</v>
      </c>
      <c r="I2" s="89"/>
      <c r="J2" s="89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</row>
    <row r="3" spans="1:62" ht="27.75" customHeight="1">
      <c r="A3" s="94" t="s">
        <v>24</v>
      </c>
      <c r="B3" s="100" t="s">
        <v>47</v>
      </c>
      <c r="C3" s="100"/>
      <c r="D3" s="100"/>
      <c r="E3" s="100"/>
      <c r="F3" s="100"/>
      <c r="G3" s="100"/>
      <c r="H3" s="100" t="s">
        <v>26</v>
      </c>
      <c r="I3" s="100"/>
      <c r="J3" s="100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62" ht="24.6" customHeight="1">
      <c r="A4" s="95"/>
      <c r="B4" s="100" t="s">
        <v>48</v>
      </c>
      <c r="C4" s="100"/>
      <c r="D4" s="100"/>
      <c r="E4" s="100"/>
      <c r="F4" s="100"/>
      <c r="G4" s="100"/>
      <c r="H4" s="100" t="s">
        <v>25</v>
      </c>
      <c r="I4" s="100"/>
      <c r="J4" s="100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62" ht="25.8" customHeight="1">
      <c r="A5" s="95"/>
      <c r="B5" s="100" t="s">
        <v>49</v>
      </c>
      <c r="C5" s="100"/>
      <c r="D5" s="100"/>
      <c r="E5" s="100"/>
      <c r="F5" s="100"/>
      <c r="G5" s="100"/>
      <c r="H5" s="100" t="s">
        <v>27</v>
      </c>
      <c r="I5" s="100"/>
      <c r="J5" s="100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62" ht="25.2" customHeight="1">
      <c r="A6" s="95"/>
      <c r="B6" s="101" t="s">
        <v>50</v>
      </c>
      <c r="C6" s="101"/>
      <c r="D6" s="101"/>
      <c r="E6" s="101"/>
      <c r="F6" s="101"/>
      <c r="G6" s="101"/>
      <c r="H6" s="100" t="s">
        <v>51</v>
      </c>
      <c r="I6" s="100"/>
      <c r="J6" s="100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62" s="9" customFormat="1" ht="14.4" customHeight="1">
      <c r="A7" s="96" t="s">
        <v>44</v>
      </c>
      <c r="B7" s="96"/>
      <c r="C7" s="96"/>
      <c r="D7" s="96"/>
      <c r="E7" s="96"/>
      <c r="F7" s="96"/>
      <c r="G7" s="96"/>
      <c r="H7" s="96"/>
      <c r="I7" s="96"/>
    </row>
    <row r="8" spans="1:62" s="10" customFormat="1">
      <c r="A8" s="97"/>
      <c r="B8" s="97"/>
      <c r="C8" s="97"/>
      <c r="D8" s="97"/>
      <c r="E8" s="97"/>
      <c r="F8" s="97"/>
      <c r="G8" s="97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1:62" s="10" customFormat="1">
      <c r="A9" s="104" t="s">
        <v>41</v>
      </c>
      <c r="B9" s="97"/>
      <c r="C9" s="97"/>
      <c r="D9" s="97"/>
      <c r="E9" s="97"/>
      <c r="F9" s="97"/>
      <c r="G9" s="97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</row>
    <row r="10" spans="1:62" s="10" customFormat="1" ht="24">
      <c r="A10" s="46" t="s">
        <v>35</v>
      </c>
      <c r="B10" s="46" t="s">
        <v>36</v>
      </c>
      <c r="C10" s="46" t="s">
        <v>37</v>
      </c>
      <c r="D10" s="44" t="s">
        <v>5</v>
      </c>
      <c r="E10" s="39" t="s">
        <v>0</v>
      </c>
      <c r="F10" s="39" t="s">
        <v>1</v>
      </c>
      <c r="G10" s="47" t="s">
        <v>13</v>
      </c>
      <c r="H10" s="41" t="s">
        <v>3</v>
      </c>
      <c r="I10" s="41" t="s">
        <v>4</v>
      </c>
      <c r="J10" s="42" t="s">
        <v>52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</row>
    <row r="11" spans="1:62" s="10" customFormat="1">
      <c r="A11" s="48" t="s">
        <v>20</v>
      </c>
      <c r="B11" s="49" t="s">
        <v>6</v>
      </c>
      <c r="C11" s="43" t="s">
        <v>14</v>
      </c>
      <c r="D11" s="65">
        <v>41037</v>
      </c>
      <c r="E11" s="58">
        <v>41037</v>
      </c>
      <c r="F11" s="58"/>
      <c r="G11" s="66"/>
      <c r="H11" s="60"/>
      <c r="I11" s="60"/>
      <c r="J11" s="61">
        <v>40925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</row>
    <row r="12" spans="1:62" s="12" customFormat="1" ht="7.2" customHeight="1">
      <c r="A12" s="23"/>
      <c r="B12" s="24"/>
      <c r="C12" s="25"/>
      <c r="D12" s="26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</row>
    <row r="13" spans="1:62" s="12" customFormat="1" ht="15" customHeight="1">
      <c r="A13" s="23" t="s">
        <v>42</v>
      </c>
      <c r="B13" s="24"/>
      <c r="C13" s="25"/>
      <c r="D13" s="26"/>
      <c r="E13" s="11"/>
      <c r="F13" s="11"/>
      <c r="G13" s="11"/>
      <c r="H13" s="13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</row>
    <row r="14" spans="1:62" s="15" customFormat="1" ht="38.4" customHeight="1">
      <c r="A14" s="46" t="s">
        <v>35</v>
      </c>
      <c r="B14" s="46" t="s">
        <v>36</v>
      </c>
      <c r="C14" s="46" t="s">
        <v>37</v>
      </c>
      <c r="D14" s="44" t="s">
        <v>15</v>
      </c>
      <c r="E14" s="50" t="s">
        <v>16</v>
      </c>
      <c r="F14" s="45" t="s">
        <v>17</v>
      </c>
      <c r="G14" s="42" t="s">
        <v>52</v>
      </c>
      <c r="H14" s="106" t="s">
        <v>38</v>
      </c>
      <c r="I14" s="106"/>
      <c r="J14" s="106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</row>
    <row r="15" spans="1:62" s="10" customFormat="1" ht="15.6" customHeight="1">
      <c r="A15" s="51" t="str">
        <f>+A11</f>
        <v>ABC Company</v>
      </c>
      <c r="B15" s="38" t="str">
        <f>+B11</f>
        <v>China</v>
      </c>
      <c r="C15" s="38" t="str">
        <f>+C11</f>
        <v>silver</v>
      </c>
      <c r="D15" s="67">
        <f>IF(AND(ISBLANK(D11),ISBLANK(E11),ISBLANK(F11)),"N/A",IF(D11&gt;IF(E11&gt;F11,E11,F11),D11,IF(E11&gt;F11,E11,F11)))</f>
        <v>41037</v>
      </c>
      <c r="E15" s="68" t="str">
        <f>IF(ISBLANK(G11),IF(G15&gt;41122,G15,"N/A"),G11)</f>
        <v>N/A</v>
      </c>
      <c r="F15" s="56" t="str">
        <f>IF(AND(ISBLANK(H11),ISBLANK(I11)),"N/A",IF(H11&gt;I11,H11,I11))</f>
        <v>N/A</v>
      </c>
      <c r="G15" s="69">
        <f>IF(J11&gt;40756, J11,J11+366)</f>
        <v>40925</v>
      </c>
      <c r="H15" s="106"/>
      <c r="I15" s="106"/>
      <c r="J15" s="106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</row>
    <row r="16" spans="1:62" s="14" customFormat="1" ht="6.6" customHeight="1">
      <c r="A16" s="27"/>
      <c r="B16" s="28"/>
      <c r="D16" s="28"/>
      <c r="H16" s="37"/>
      <c r="I16" s="37"/>
      <c r="J16" s="37"/>
    </row>
    <row r="17" spans="1:62" s="10" customFormat="1" ht="15" customHeight="1">
      <c r="A17" s="102" t="s">
        <v>43</v>
      </c>
      <c r="B17" s="102"/>
      <c r="C17" s="102"/>
      <c r="D17" s="102"/>
      <c r="E17" s="102"/>
      <c r="F17" s="102"/>
      <c r="G17" s="102"/>
      <c r="H17" s="37"/>
      <c r="I17" s="37"/>
      <c r="J17" s="37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</row>
    <row r="18" spans="1:62" s="30" customFormat="1" ht="28.2" customHeight="1">
      <c r="A18" s="46" t="s">
        <v>35</v>
      </c>
      <c r="B18" s="46" t="s">
        <v>36</v>
      </c>
      <c r="C18" s="46" t="s">
        <v>37</v>
      </c>
      <c r="D18" s="44" t="s">
        <v>15</v>
      </c>
      <c r="E18" s="50" t="s">
        <v>18</v>
      </c>
      <c r="F18" s="45" t="s">
        <v>19</v>
      </c>
      <c r="G18" s="52" t="s">
        <v>52</v>
      </c>
      <c r="H18" s="105" t="s">
        <v>45</v>
      </c>
      <c r="I18" s="105"/>
      <c r="J18" s="105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</row>
    <row r="19" spans="1:62" s="15" customFormat="1" ht="43.2" customHeight="1">
      <c r="A19" s="71" t="str">
        <f>+A15</f>
        <v>ABC Company</v>
      </c>
      <c r="B19" s="71" t="str">
        <f t="shared" ref="B19:C19" si="0">+B15</f>
        <v>China</v>
      </c>
      <c r="C19" s="71" t="str">
        <f t="shared" si="0"/>
        <v>silver</v>
      </c>
      <c r="D19" s="72">
        <f xml:space="preserve"> IF(D15="N/A",G19,IF( D15+366&gt;G19, G19, D15+366))</f>
        <v>41291</v>
      </c>
      <c r="E19" s="73">
        <f>IF(E15="N/A",G19,IF(E15+366&gt;G19, G19, E15+366))</f>
        <v>41291</v>
      </c>
      <c r="F19" s="74">
        <f>IF(F15="N/A",G19,IF(F15+366&gt;G19, G19, F15+366))</f>
        <v>41291</v>
      </c>
      <c r="G19" s="75">
        <f>IF(G15&gt;41122, G15,G15+366)</f>
        <v>41291</v>
      </c>
      <c r="H19" s="105"/>
      <c r="I19" s="105"/>
      <c r="J19" s="105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</row>
    <row r="20" spans="1:62" s="9" customFormat="1" ht="7.8" customHeight="1">
      <c r="A20" s="27"/>
      <c r="B20" s="28"/>
      <c r="C20" s="14"/>
      <c r="D20" s="31"/>
      <c r="E20" s="17"/>
      <c r="F20" s="17"/>
      <c r="G20" s="18"/>
      <c r="H20" s="32"/>
      <c r="I20" s="32"/>
      <c r="J20" s="32"/>
    </row>
    <row r="21" spans="1:62" s="11" customFormat="1" ht="21.6" customHeight="1">
      <c r="A21" s="103" t="s">
        <v>34</v>
      </c>
      <c r="B21" s="103"/>
      <c r="C21" s="103"/>
      <c r="D21" s="103"/>
      <c r="H21" s="32"/>
      <c r="I21" s="32"/>
      <c r="J21" s="32"/>
    </row>
    <row r="22" spans="1:62" s="4" customFormat="1">
      <c r="A22" s="33"/>
      <c r="B22" s="34"/>
      <c r="C22" s="5"/>
      <c r="D22" s="34"/>
    </row>
    <row r="23" spans="1:62" s="4" customFormat="1">
      <c r="A23" s="33"/>
      <c r="B23" s="34"/>
      <c r="C23" s="5"/>
      <c r="D23" s="34"/>
    </row>
    <row r="24" spans="1:62" s="4" customFormat="1">
      <c r="A24" s="23"/>
      <c r="B24" s="34"/>
      <c r="C24" s="5"/>
      <c r="D24" s="34"/>
    </row>
    <row r="25" spans="1:62" s="4" customFormat="1">
      <c r="A25" s="33"/>
      <c r="B25" s="34"/>
      <c r="C25" s="5"/>
      <c r="D25" s="34"/>
      <c r="G25" s="5"/>
    </row>
    <row r="26" spans="1:62" s="4" customFormat="1">
      <c r="A26" s="33"/>
      <c r="B26" s="34"/>
      <c r="C26" s="5"/>
      <c r="D26" s="34"/>
    </row>
    <row r="27" spans="1:62" s="4" customFormat="1">
      <c r="A27" s="33"/>
      <c r="B27" s="34"/>
      <c r="C27" s="5"/>
      <c r="D27" s="34"/>
    </row>
    <row r="28" spans="1:62" s="4" customFormat="1">
      <c r="A28" s="33"/>
      <c r="B28" s="34"/>
      <c r="C28" s="5"/>
      <c r="D28" s="34"/>
      <c r="F28" s="32"/>
    </row>
    <row r="29" spans="1:62" s="4" customFormat="1">
      <c r="A29" s="33"/>
      <c r="B29" s="34"/>
      <c r="C29" s="5"/>
      <c r="D29" s="34"/>
    </row>
    <row r="30" spans="1:62" s="4" customFormat="1">
      <c r="A30" s="23"/>
      <c r="B30" s="34"/>
      <c r="C30" s="5"/>
      <c r="D30" s="34"/>
    </row>
    <row r="31" spans="1:62" s="4" customFormat="1">
      <c r="A31" s="33"/>
      <c r="B31" s="34"/>
      <c r="C31" s="5"/>
      <c r="D31" s="34"/>
    </row>
    <row r="32" spans="1:62" s="4" customFormat="1">
      <c r="A32" s="33"/>
      <c r="B32" s="34"/>
      <c r="C32" s="5"/>
      <c r="D32" s="34"/>
    </row>
    <row r="33" spans="1:4" s="4" customFormat="1">
      <c r="A33" s="33"/>
      <c r="B33" s="34"/>
      <c r="C33" s="5"/>
      <c r="D33" s="34"/>
    </row>
    <row r="34" spans="1:4" s="4" customFormat="1">
      <c r="A34" s="33"/>
      <c r="B34" s="34"/>
      <c r="C34" s="5"/>
      <c r="D34" s="34"/>
    </row>
    <row r="35" spans="1:4" s="4" customFormat="1">
      <c r="A35" s="33"/>
      <c r="B35" s="34"/>
      <c r="C35" s="5"/>
      <c r="D35" s="34"/>
    </row>
    <row r="36" spans="1:4" s="93" customFormat="1" ht="14.4"/>
    <row r="37" spans="1:4" s="93" customFormat="1" ht="14.4"/>
    <row r="38" spans="1:4" s="93" customFormat="1" ht="14.4"/>
    <row r="39" spans="1:4" s="93" customFormat="1" ht="14.4"/>
    <row r="40" spans="1:4" s="93" customFormat="1" ht="14.4"/>
    <row r="41" spans="1:4" s="93" customFormat="1" ht="14.4"/>
    <row r="42" spans="1:4" s="93" customFormat="1" ht="14.4"/>
    <row r="43" spans="1:4" s="93" customFormat="1" ht="14.4"/>
    <row r="44" spans="1:4" s="93" customFormat="1" ht="14.4"/>
    <row r="45" spans="1:4" s="93" customFormat="1" ht="14.4"/>
    <row r="46" spans="1:4" s="93" customFormat="1" ht="14.4"/>
    <row r="47" spans="1:4" s="93" customFormat="1" ht="14.4"/>
    <row r="48" spans="1:4" s="93" customFormat="1" ht="14.4"/>
    <row r="49" s="93" customFormat="1" ht="14.4"/>
    <row r="50" s="93" customFormat="1" ht="14.4"/>
    <row r="51" s="93" customFormat="1" ht="14.4"/>
    <row r="52" s="93" customFormat="1" ht="14.4"/>
    <row r="53" s="93" customFormat="1" ht="14.4"/>
    <row r="54" s="93" customFormat="1" ht="14.4"/>
    <row r="55" s="93" customFormat="1" ht="14.4"/>
    <row r="56" s="93" customFormat="1" ht="14.4"/>
    <row r="57" s="93" customFormat="1" ht="14.4"/>
    <row r="58" s="93" customFormat="1" ht="14.4"/>
    <row r="59" s="93" customFormat="1" ht="14.4"/>
    <row r="60" s="93" customFormat="1" ht="14.4"/>
    <row r="61" s="93" customFormat="1" ht="14.4"/>
    <row r="62" s="93" customFormat="1" ht="14.4"/>
    <row r="63" s="93" customFormat="1" ht="14.4"/>
    <row r="64" s="93" customFormat="1" ht="14.4"/>
    <row r="65" s="93" customFormat="1" ht="14.4"/>
    <row r="66" s="93" customFormat="1" ht="14.4"/>
    <row r="67" s="93" customFormat="1" ht="14.4"/>
    <row r="68" s="93" customFormat="1" ht="14.4"/>
    <row r="69" s="93" customFormat="1" ht="14.4"/>
    <row r="70" s="93" customFormat="1" ht="14.4"/>
    <row r="71" s="93" customFormat="1" ht="14.4"/>
    <row r="72" s="93" customFormat="1" ht="14.4"/>
    <row r="73" s="93" customFormat="1" ht="14.4"/>
    <row r="74" s="93" customFormat="1" ht="14.4"/>
    <row r="75" s="93" customFormat="1" ht="14.4"/>
    <row r="76" s="93" customFormat="1" ht="14.4"/>
    <row r="77" s="93" customFormat="1" ht="14.4"/>
    <row r="78" s="93" customFormat="1" ht="14.4"/>
    <row r="79" s="93" customFormat="1" ht="14.4"/>
    <row r="80" s="93" customFormat="1" ht="14.4"/>
    <row r="81" s="93" customFormat="1" ht="14.4"/>
    <row r="82" s="93" customFormat="1" ht="14.4"/>
    <row r="83" s="93" customFormat="1" ht="14.4"/>
    <row r="84" s="93" customFormat="1" ht="14.4"/>
    <row r="85" s="93" customFormat="1" ht="14.4"/>
    <row r="86" s="93" customFormat="1" ht="14.4"/>
    <row r="87" s="93" customFormat="1" ht="14.4"/>
    <row r="88" s="93" customFormat="1" ht="14.4"/>
    <row r="89" s="93" customFormat="1" ht="14.4"/>
    <row r="90" s="93" customFormat="1" ht="14.4"/>
    <row r="91" s="93" customFormat="1" ht="14.4"/>
    <row r="92" s="93" customFormat="1" ht="14.4"/>
    <row r="93" s="93" customFormat="1" ht="14.4"/>
    <row r="94" s="93" customFormat="1" ht="14.4"/>
    <row r="95" s="93" customFormat="1" ht="14.4"/>
    <row r="96" s="93" customFormat="1" ht="14.4"/>
    <row r="97" s="93" customFormat="1" ht="14.4"/>
    <row r="98" s="93" customFormat="1" ht="14.4"/>
    <row r="99" s="93" customFormat="1" ht="14.4"/>
    <row r="100" s="93" customFormat="1" ht="14.4"/>
    <row r="101" s="93" customFormat="1" ht="14.4"/>
    <row r="102" s="93" customFormat="1" ht="14.4"/>
    <row r="103" s="93" customFormat="1" ht="14.4"/>
    <row r="104" s="93" customFormat="1" ht="14.4"/>
    <row r="105" s="93" customFormat="1" ht="14.4"/>
    <row r="106" s="93" customFormat="1" ht="14.4"/>
    <row r="107" s="93" customFormat="1" ht="14.4"/>
    <row r="108" s="93" customFormat="1" ht="14.4"/>
    <row r="109" s="93" customFormat="1" ht="14.4"/>
    <row r="110" s="93" customFormat="1" ht="14.4"/>
    <row r="111" s="93" customFormat="1" ht="14.4"/>
    <row r="112" s="93" customFormat="1" ht="14.4"/>
    <row r="113" s="93" customFormat="1" ht="14.4"/>
    <row r="114" s="93" customFormat="1" ht="14.4"/>
    <row r="115" s="93" customFormat="1" ht="14.4"/>
    <row r="116" s="93" customFormat="1" ht="14.4"/>
    <row r="117" s="93" customFormat="1" ht="14.4"/>
    <row r="118" s="93" customFormat="1" ht="14.4"/>
    <row r="119" s="93" customFormat="1" ht="14.4"/>
    <row r="120" s="93" customFormat="1" ht="14.4"/>
    <row r="121" s="93" customFormat="1" ht="14.4"/>
    <row r="122" s="93" customFormat="1" ht="14.4"/>
    <row r="123" s="93" customFormat="1" ht="14.4"/>
    <row r="124" s="93" customFormat="1" ht="14.4"/>
    <row r="125" s="93" customFormat="1" ht="14.4"/>
    <row r="126" s="93" customFormat="1" ht="14.4"/>
    <row r="127" s="93" customFormat="1" ht="14.4"/>
    <row r="128" s="93" customFormat="1" ht="14.4"/>
  </sheetData>
  <sheetProtection password="CC3D" sheet="1" objects="1" scenarios="1" selectLockedCells="1"/>
  <protectedRanges>
    <protectedRange password="CC3D" sqref="A11:IV11 D10:I10 K10:IV10" name="Range1_1"/>
    <protectedRange password="CC3D" sqref="A10:C10" name="Range1"/>
    <protectedRange password="CC3D" sqref="A14:C14" name="Range1_2"/>
    <protectedRange password="CC3D" sqref="A18:C18" name="Range1_3"/>
    <protectedRange password="CC3D" sqref="J10" name="Range1_1_1"/>
    <protectedRange password="CC3D" sqref="G14" name="Range1_1_2"/>
    <protectedRange password="CC3D" sqref="G18" name="Range1_1_3"/>
  </protectedRanges>
  <mergeCells count="20">
    <mergeCell ref="A1:J1"/>
    <mergeCell ref="A3:A6"/>
    <mergeCell ref="B2:G2"/>
    <mergeCell ref="B3:G3"/>
    <mergeCell ref="B4:G4"/>
    <mergeCell ref="B5:G5"/>
    <mergeCell ref="B6:G6"/>
    <mergeCell ref="H2:J2"/>
    <mergeCell ref="H3:J3"/>
    <mergeCell ref="H4:J4"/>
    <mergeCell ref="H5:J5"/>
    <mergeCell ref="A17:G17"/>
    <mergeCell ref="A36:XFD128"/>
    <mergeCell ref="A21:D21"/>
    <mergeCell ref="H6:J6"/>
    <mergeCell ref="A9:G9"/>
    <mergeCell ref="H18:J19"/>
    <mergeCell ref="H14:J15"/>
    <mergeCell ref="A7:I7"/>
    <mergeCell ref="A8:G8"/>
  </mergeCells>
  <phoneticPr fontId="1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7"/>
  <sheetViews>
    <sheetView workbookViewId="0">
      <selection activeCell="P23" sqref="P23"/>
    </sheetView>
  </sheetViews>
  <sheetFormatPr defaultRowHeight="14.4"/>
  <cols>
    <col min="1" max="12" width="8.88671875" style="2"/>
    <col min="13" max="13" width="12.21875" style="2" customWidth="1"/>
    <col min="14" max="16384" width="8.88671875" style="2"/>
  </cols>
  <sheetData>
    <row r="1" spans="1:21" ht="17.399999999999999">
      <c r="A1" s="1" t="s">
        <v>40</v>
      </c>
      <c r="K1" s="1"/>
      <c r="L1" s="1"/>
      <c r="M1" s="1"/>
    </row>
    <row r="2" spans="1:21">
      <c r="A2" s="109" t="s">
        <v>54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3"/>
      <c r="O2" s="3"/>
      <c r="P2" s="3"/>
      <c r="Q2" s="3"/>
      <c r="R2" s="3"/>
      <c r="S2" s="3"/>
      <c r="T2" s="3"/>
      <c r="U2" s="3"/>
    </row>
    <row r="3" spans="1:21" ht="15" thickBot="1"/>
    <row r="4" spans="1:21" ht="14.4" customHeight="1" thickTop="1" thickBot="1">
      <c r="N4" s="107" t="s">
        <v>53</v>
      </c>
      <c r="O4" s="107"/>
      <c r="P4" s="107"/>
      <c r="Q4" s="107"/>
      <c r="R4" s="107"/>
    </row>
    <row r="5" spans="1:21" ht="15.6" thickTop="1" thickBot="1">
      <c r="N5" s="107"/>
      <c r="O5" s="107"/>
      <c r="P5" s="107"/>
      <c r="Q5" s="107"/>
      <c r="R5" s="107"/>
    </row>
    <row r="6" spans="1:21" ht="15.6" thickTop="1" thickBot="1">
      <c r="N6" s="107"/>
      <c r="O6" s="107"/>
      <c r="P6" s="107"/>
      <c r="Q6" s="107"/>
      <c r="R6" s="107"/>
    </row>
    <row r="7" spans="1:21" ht="15.6" thickTop="1" thickBot="1">
      <c r="N7" s="107"/>
      <c r="O7" s="107"/>
      <c r="P7" s="107"/>
      <c r="Q7" s="107"/>
      <c r="R7" s="107"/>
    </row>
    <row r="8" spans="1:21" ht="15.6" thickTop="1" thickBot="1">
      <c r="N8" s="107"/>
      <c r="O8" s="107"/>
      <c r="P8" s="107"/>
      <c r="Q8" s="107"/>
      <c r="R8" s="107"/>
    </row>
    <row r="9" spans="1:21" ht="15.6" thickTop="1" thickBot="1">
      <c r="N9" s="107"/>
      <c r="O9" s="107"/>
      <c r="P9" s="107"/>
      <c r="Q9" s="107"/>
      <c r="R9" s="107"/>
    </row>
    <row r="10" spans="1:21" ht="15.6" thickTop="1" thickBot="1">
      <c r="N10" s="107"/>
      <c r="O10" s="107"/>
      <c r="P10" s="107"/>
      <c r="Q10" s="107"/>
      <c r="R10" s="107"/>
    </row>
    <row r="11" spans="1:21" ht="15" thickTop="1"/>
    <row r="12" spans="1:21" ht="14.4" customHeight="1">
      <c r="N12" s="108" t="s">
        <v>39</v>
      </c>
      <c r="O12" s="108"/>
      <c r="P12" s="108"/>
      <c r="Q12" s="108"/>
      <c r="R12" s="108"/>
    </row>
    <row r="13" spans="1:21">
      <c r="N13" s="108"/>
      <c r="O13" s="108"/>
      <c r="P13" s="108"/>
      <c r="Q13" s="108"/>
      <c r="R13" s="108"/>
    </row>
    <row r="14" spans="1:21">
      <c r="N14" s="108"/>
      <c r="O14" s="108"/>
      <c r="P14" s="108"/>
      <c r="Q14" s="108"/>
      <c r="R14" s="108"/>
    </row>
    <row r="15" spans="1:21">
      <c r="N15" s="108"/>
      <c r="O15" s="108"/>
      <c r="P15" s="108"/>
      <c r="Q15" s="108"/>
      <c r="R15" s="108"/>
    </row>
    <row r="16" spans="1:21">
      <c r="N16" s="108"/>
      <c r="O16" s="108"/>
      <c r="P16" s="108"/>
      <c r="Q16" s="108"/>
      <c r="R16" s="108"/>
    </row>
    <row r="17" spans="14:18">
      <c r="N17" s="108"/>
      <c r="O17" s="108"/>
      <c r="P17" s="108"/>
      <c r="Q17" s="108"/>
      <c r="R17" s="108"/>
    </row>
  </sheetData>
  <sheetProtection password="CC3D" sheet="1" objects="1" scenarios="1"/>
  <mergeCells count="3">
    <mergeCell ref="N4:R10"/>
    <mergeCell ref="N12:R17"/>
    <mergeCell ref="A2:M2"/>
  </mergeCells>
  <phoneticPr fontId="6" type="noConversion"/>
  <hyperlinks>
    <hyperlink ref="A2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Gold 金牌</vt:lpstr>
      <vt:lpstr>Silver銀牌</vt:lpstr>
      <vt:lpstr>Requirements 要求</vt:lpstr>
    </vt:vector>
  </TitlesOfParts>
  <Company>Cisco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Technology</dc:creator>
  <cp:lastModifiedBy>Information Technology</cp:lastModifiedBy>
  <dcterms:created xsi:type="dcterms:W3CDTF">2011-03-11T20:15:22Z</dcterms:created>
  <dcterms:modified xsi:type="dcterms:W3CDTF">2011-04-11T21:14:30Z</dcterms:modified>
</cp:coreProperties>
</file>