
<file path=[Content_Types].xml><?xml version="1.0" encoding="utf-8"?>
<Types xmlns="http://schemas.openxmlformats.org/package/2006/content-types">
  <Default Extension="bin" ContentType="application/vnd.openxmlformats-officedocument.oleObject"/>
  <Override PartName="/xl/printerSettings/printerSettings1.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010" yWindow="-225" windowWidth="16770" windowHeight="9165" activeTab="1"/>
  </bookViews>
  <sheets>
    <sheet name="Readme" sheetId="20" r:id="rId1"/>
    <sheet name="CUIC_NetBandWidth" sheetId="22" r:id="rId2"/>
  </sheets>
  <externalReferences>
    <externalReference r:id="rId3"/>
    <externalReference r:id="rId4"/>
  </externalReferences>
  <definedNames>
    <definedName name="command">[2]AAA!$B$1</definedName>
    <definedName name="cpus">[2]AAA!$B$2</definedName>
    <definedName name="date">[2]AAA!$B$3</definedName>
    <definedName name="disks">[2]AAA!$B$4</definedName>
    <definedName name="disks_per_line">[2]AAA!$B$5</definedName>
    <definedName name="host">[2]AAA!$B$6</definedName>
    <definedName name="interval">[2]AAA!$B$7</definedName>
    <definedName name="max_disks">[2]AAA!$B$8</definedName>
    <definedName name="NOAA">[1]Analysis!$B$4</definedName>
    <definedName name="OS">[2]AAA!$B$9</definedName>
    <definedName name="proc_stat_variables">[2]AAA!$B$10</definedName>
    <definedName name="progname">[2]AAA!$B$11</definedName>
    <definedName name="runname">[2]AAA!$B$12</definedName>
    <definedName name="snapshots">[2]AAA!$B$13</definedName>
    <definedName name="user">[2]AAA!$B$15</definedName>
    <definedName name="version">[2]AAA!$B$16</definedName>
  </definedNames>
  <calcPr calcId="125725"/>
</workbook>
</file>

<file path=xl/calcChain.xml><?xml version="1.0" encoding="utf-8"?>
<calcChain xmlns="http://schemas.openxmlformats.org/spreadsheetml/2006/main">
  <c r="H7" i="22"/>
  <c r="G7"/>
  <c r="F31"/>
  <c r="G31"/>
  <c r="F19"/>
  <c r="G19"/>
  <c r="F7"/>
  <c r="D31"/>
  <c r="E31"/>
  <c r="E19"/>
  <c r="D19"/>
  <c r="E7"/>
  <c r="D7"/>
  <c r="H19"/>
  <c r="H31"/>
</calcChain>
</file>

<file path=xl/comments1.xml><?xml version="1.0" encoding="utf-8"?>
<comments xmlns="http://schemas.openxmlformats.org/spreadsheetml/2006/main">
  <authors>
    <author>Cisco Systems, Inc.</author>
  </authors>
  <commentList>
    <comment ref="F5" authorId="0">
      <text>
        <r>
          <rPr>
            <b/>
            <sz val="8"/>
            <color indexed="81"/>
            <rFont val="Tahoma"/>
            <family val="2"/>
          </rPr>
          <t>Cisco Systems, Inc.:</t>
        </r>
        <r>
          <rPr>
            <sz val="8"/>
            <color indexed="81"/>
            <rFont val="Tahoma"/>
            <family val="2"/>
          </rPr>
          <t xml:space="preserve">
The channel is the connection between any two nodes cross WAN. The number of channel for each node changes that depends on how nodes are distributed in two sides. See description in Read_Me worksheet.
</t>
        </r>
      </text>
    </comment>
    <comment ref="D7" authorId="0">
      <text>
        <r>
          <rPr>
            <b/>
            <sz val="8"/>
            <color indexed="81"/>
            <rFont val="Tahoma"/>
            <charset val="1"/>
          </rPr>
          <t>Cisco Systems, Inc.:</t>
        </r>
        <r>
          <rPr>
            <sz val="8"/>
            <color indexed="81"/>
            <rFont val="Tahoma"/>
            <charset val="1"/>
          </rPr>
          <t xml:space="preserve">
 N (CUIC &lt;--&gt; HDS) =0.05 * cells/sec  + 1105</t>
        </r>
      </text>
    </comment>
    <comment ref="E7" authorId="0">
      <text>
        <r>
          <rPr>
            <b/>
            <sz val="8"/>
            <color indexed="81"/>
            <rFont val="Tahoma"/>
            <charset val="1"/>
          </rPr>
          <t>Cisco Systems, Inc.:</t>
        </r>
        <r>
          <rPr>
            <sz val="8"/>
            <color indexed="81"/>
            <rFont val="Tahoma"/>
            <charset val="1"/>
          </rPr>
          <t xml:space="preserve">
N (Client &lt;--&gt; CUIC) =0.31 * cells/sec  + 352</t>
        </r>
      </text>
    </comment>
    <comment ref="F7" authorId="0">
      <text>
        <r>
          <rPr>
            <b/>
            <sz val="8"/>
            <color indexed="81"/>
            <rFont val="Tahoma"/>
            <family val="2"/>
          </rPr>
          <t>Cisco Systems, Inc.:</t>
        </r>
        <r>
          <rPr>
            <sz val="8"/>
            <color indexed="81"/>
            <rFont val="Tahoma"/>
            <family val="2"/>
          </rPr>
          <t xml:space="preserve">
Total Byte/sec/cuic transmit link = RT[((row*column*(RT-rpt+1))*110 + ((129+2457)*(RT-rpt+1)))/(RT Report Interval in seconds)]+
HistoricalRpt[((row*column*(His-rpt+1))*110 + ((129+2457)*(His-rpt+1)))/(Historical Report Interval in seconds)]
We assume that above report are scheduled reports
110 is the cost of size of each cell.
(129 + 2457) is the byte of involved objects for scheduled report.</t>
        </r>
      </text>
    </comment>
    <comment ref="G7" authorId="0">
      <text>
        <r>
          <rPr>
            <b/>
            <sz val="8"/>
            <color indexed="81"/>
            <rFont val="Tahoma"/>
            <family val="2"/>
          </rPr>
          <t>Cisco Systems, Inc.:</t>
        </r>
        <r>
          <rPr>
            <sz val="8"/>
            <color indexed="81"/>
            <rFont val="Tahoma"/>
            <family val="2"/>
          </rPr>
          <t xml:space="preserve">
The bandwidth for each node = the size of each channel * the number of channels for the individual node. 
The number of channel (connection between nodes cross WAN) for each node on side A = the number of Nodes on side B</t>
        </r>
      </text>
    </comment>
    <comment ref="H7" authorId="0">
      <text>
        <r>
          <rPr>
            <sz val="8"/>
            <color indexed="81"/>
            <rFont val="Tahoma"/>
            <family val="2"/>
          </rPr>
          <t>The bandwidth for each node = the size of each channel * the number of channels for the individual node. 
The number of channel (connection between nodes cross WAN) for each node on side B = the number of Nodes on side A</t>
        </r>
      </text>
    </comment>
  </commentList>
</comments>
</file>

<file path=xl/sharedStrings.xml><?xml version="1.0" encoding="utf-8"?>
<sst xmlns="http://schemas.openxmlformats.org/spreadsheetml/2006/main" count="72" uniqueCount="52">
  <si>
    <t>N = 0.37 * cells/sec + 352</t>
  </si>
  <si>
    <t>N (CUIC &lt;--&gt; HDS) =0.05 * cells/sec  + 1105</t>
  </si>
  <si>
    <t>N (Client &lt;--&gt; CUIC) =0.31 * cells/sec  + 352</t>
  </si>
  <si>
    <t>CUIC User Profile</t>
  </si>
  <si>
    <t>Profile 1</t>
  </si>
  <si>
    <t>Total concurrent Users</t>
  </si>
  <si>
    <t>Number of Real Time Reports</t>
  </si>
  <si>
    <t>Number of Historical Report</t>
  </si>
  <si>
    <t>Number of Average Rows per RT Report</t>
  </si>
  <si>
    <t>Number of Average Columns per RT Report</t>
  </si>
  <si>
    <t>Profile 3</t>
  </si>
  <si>
    <t>Profile 2</t>
  </si>
  <si>
    <t>Value</t>
  </si>
  <si>
    <t>Historical Report Interval (In second)</t>
  </si>
  <si>
    <t>Real Time Report Interval (In second)</t>
  </si>
  <si>
    <t>Number of Average Rows per Historical Report</t>
  </si>
  <si>
    <t>Number of Average Columns per Historical Report</t>
  </si>
  <si>
    <t>CUIC &lt;---&gt; AW/HDS</t>
  </si>
  <si>
    <t>Client &lt;---&gt; CUIC</t>
  </si>
  <si>
    <t>CUIC Network Bandwidth Calculator</t>
  </si>
  <si>
    <t>CUIC Total Network Bandwidth in kbps</t>
  </si>
  <si>
    <t>Network Bandwidth for link of CUIC &lt;---&gt; AW/HDS  in kbps</t>
  </si>
  <si>
    <t>Network Bandwidth for link of Client &lt;---&gt; CUIC in kbps</t>
  </si>
  <si>
    <t>Formula to calculate CUIC single nodes network Bandwidth for different Links</t>
  </si>
  <si>
    <t>110 is the Bytes/cell/sec</t>
  </si>
  <si>
    <t>Total Kbps = Total Byte/sec * 8 /1000</t>
  </si>
  <si>
    <t>Number of Nodes</t>
  </si>
  <si>
    <t>Number of Traffic Links</t>
  </si>
  <si>
    <t>(1 on side A and rest of on side B)</t>
  </si>
  <si>
    <t>(2 on side A and rest of on side B)</t>
  </si>
  <si>
    <t>(3 on side A and rest of on side B)</t>
  </si>
  <si>
    <t>4 on side A and rest of on side B)</t>
  </si>
  <si>
    <t>Number of Nodes on side A</t>
  </si>
  <si>
    <t>Number of Nodes on side B</t>
  </si>
  <si>
    <t>Number of Nodes on side A *</t>
  </si>
  <si>
    <t>Number of Nodes on side B *</t>
  </si>
  <si>
    <t>rpt+1 giving 1 as a buffer for number of report</t>
  </si>
  <si>
    <t>129+2457 is the size in Bytes for each schedule report replication and dataset, 2457 is object size of cuicscheduledreports</t>
  </si>
  <si>
    <t>979 is the size in Byte for each user</t>
  </si>
  <si>
    <t>Side A</t>
  </si>
  <si>
    <t>Side B</t>
  </si>
  <si>
    <t>CUIC &lt;--&gt; CUIC (Kbps / channel)</t>
  </si>
  <si>
    <t>CUIC &lt;---&gt; CUIC for each node</t>
  </si>
  <si>
    <t>Network Bandwidth Requirement (in Kbps)</t>
  </si>
  <si>
    <t>Total Byte/sec for each channel = RT[((row*column*(rpt+1))*110 + ((129+2457)*(rpt+1)))/(total seconds)]+ HistoricalRpt[((row*column*(rpt+1))*110 + ((129+2457)*(rpt+1)))/(total seconds) + 979 * number of User]</t>
  </si>
  <si>
    <t xml:space="preserve">The bandwidth for each node = the size of each channel * the number of channels for the individual node. </t>
  </si>
  <si>
    <t>Relationship between the Nodes and the Number of Channels</t>
  </si>
  <si>
    <t>* Channel is the connection between any nodes cross WAN</t>
  </si>
  <si>
    <t>The number of channel of each node on side A = the number of nodes on side B</t>
  </si>
  <si>
    <t>The number of channel of each node on side B = the number of nodes on side A</t>
  </si>
  <si>
    <t xml:space="preserve">     (note: only change the number in the field of yellow)</t>
  </si>
  <si>
    <t>Customer Parameters</t>
  </si>
</sst>
</file>

<file path=xl/styles.xml><?xml version="1.0" encoding="utf-8"?>
<styleSheet xmlns="http://schemas.openxmlformats.org/spreadsheetml/2006/main">
  <fonts count="10">
    <font>
      <sz val="10"/>
      <name val="Arial"/>
    </font>
    <font>
      <sz val="10"/>
      <name val="Arial"/>
    </font>
    <font>
      <sz val="8"/>
      <name val="Arial"/>
    </font>
    <font>
      <b/>
      <sz val="10"/>
      <name val="Arial"/>
      <family val="2"/>
    </font>
    <font>
      <b/>
      <sz val="12"/>
      <name val="Arial"/>
      <family val="2"/>
    </font>
    <font>
      <sz val="10"/>
      <name val="Arial"/>
      <family val="2"/>
    </font>
    <font>
      <b/>
      <sz val="8"/>
      <color indexed="81"/>
      <name val="Tahoma"/>
      <family val="2"/>
    </font>
    <font>
      <sz val="8"/>
      <color indexed="81"/>
      <name val="Tahoma"/>
      <family val="2"/>
    </font>
    <font>
      <b/>
      <sz val="8"/>
      <color indexed="81"/>
      <name val="Tahoma"/>
      <charset val="1"/>
    </font>
    <font>
      <sz val="8"/>
      <color indexed="81"/>
      <name val="Tahoma"/>
      <charset val="1"/>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s>
  <cellStyleXfs count="1">
    <xf numFmtId="0" fontId="0" fillId="0" borderId="0"/>
  </cellStyleXfs>
  <cellXfs count="107">
    <xf numFmtId="0" fontId="0" fillId="0" borderId="0" xfId="0"/>
    <xf numFmtId="0" fontId="0" fillId="0" borderId="1" xfId="0" applyBorder="1"/>
    <xf numFmtId="0" fontId="3" fillId="0" borderId="0" xfId="0" applyFont="1"/>
    <xf numFmtId="0" fontId="0" fillId="2" borderId="1" xfId="0" applyFill="1" applyBorder="1"/>
    <xf numFmtId="3" fontId="0" fillId="0" borderId="0" xfId="0" applyNumberFormat="1"/>
    <xf numFmtId="0" fontId="1" fillId="2" borderId="1" xfId="0" applyFont="1" applyFill="1" applyBorder="1"/>
    <xf numFmtId="0" fontId="1" fillId="2" borderId="2" xfId="0" applyFont="1" applyFill="1" applyBorder="1"/>
    <xf numFmtId="0" fontId="4" fillId="0" borderId="0" xfId="0" applyFont="1"/>
    <xf numFmtId="3" fontId="4" fillId="0" borderId="0" xfId="0" applyNumberFormat="1" applyFont="1"/>
    <xf numFmtId="0" fontId="4" fillId="0" borderId="0" xfId="0" applyFont="1" applyProtection="1">
      <protection locked="0"/>
    </xf>
    <xf numFmtId="0" fontId="1" fillId="3" borderId="1" xfId="0" applyFont="1" applyFill="1" applyBorder="1" applyProtection="1">
      <protection locked="0"/>
    </xf>
    <xf numFmtId="0" fontId="0" fillId="3" borderId="1" xfId="0" applyFill="1" applyBorder="1" applyProtection="1">
      <protection locked="0"/>
    </xf>
    <xf numFmtId="0" fontId="0" fillId="0" borderId="0" xfId="0" applyProtection="1">
      <protection locked="0"/>
    </xf>
    <xf numFmtId="0" fontId="5" fillId="0" borderId="0" xfId="0" applyFont="1"/>
    <xf numFmtId="3" fontId="0" fillId="4" borderId="3" xfId="0" applyNumberFormat="1" applyFill="1" applyBorder="1"/>
    <xf numFmtId="0" fontId="0" fillId="4" borderId="4" xfId="0" applyFill="1" applyBorder="1"/>
    <xf numFmtId="0" fontId="0" fillId="4" borderId="3" xfId="0" applyFill="1" applyBorder="1"/>
    <xf numFmtId="0" fontId="0" fillId="4" borderId="3" xfId="0" applyFill="1" applyBorder="1" applyProtection="1">
      <protection locked="0"/>
    </xf>
    <xf numFmtId="3" fontId="0" fillId="4" borderId="5" xfId="0" applyNumberFormat="1" applyFill="1" applyBorder="1"/>
    <xf numFmtId="0" fontId="5" fillId="2" borderId="1" xfId="0" applyFont="1" applyFill="1" applyBorder="1"/>
    <xf numFmtId="0" fontId="1" fillId="3" borderId="6" xfId="0" applyFont="1" applyFill="1" applyBorder="1" applyProtection="1">
      <protection locked="0"/>
    </xf>
    <xf numFmtId="0" fontId="1" fillId="3" borderId="7" xfId="0" applyFont="1" applyFill="1" applyBorder="1" applyProtection="1">
      <protection locked="0"/>
    </xf>
    <xf numFmtId="0" fontId="5" fillId="2" borderId="0" xfId="0" applyFont="1" applyFill="1" applyBorder="1"/>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3" borderId="7" xfId="0" applyFill="1" applyBorder="1" applyProtection="1">
      <protection locked="0"/>
    </xf>
    <xf numFmtId="0" fontId="0" fillId="2" borderId="8" xfId="0" applyFill="1" applyBorder="1"/>
    <xf numFmtId="0" fontId="0" fillId="3" borderId="8" xfId="0" applyFill="1" applyBorder="1" applyProtection="1">
      <protection locked="0"/>
    </xf>
    <xf numFmtId="0" fontId="0" fillId="2" borderId="9" xfId="0" applyFill="1" applyBorder="1"/>
    <xf numFmtId="0" fontId="0" fillId="3" borderId="9" xfId="0" applyFill="1" applyBorder="1" applyProtection="1">
      <protection locked="0"/>
    </xf>
    <xf numFmtId="0" fontId="5" fillId="2" borderId="10" xfId="0" applyFont="1" applyFill="1" applyBorder="1"/>
    <xf numFmtId="0" fontId="1" fillId="3" borderId="10" xfId="0" applyFont="1" applyFill="1" applyBorder="1" applyProtection="1">
      <protection locked="0"/>
    </xf>
    <xf numFmtId="0" fontId="0" fillId="3" borderId="11" xfId="0" applyFill="1" applyBorder="1" applyProtection="1">
      <protection locked="0"/>
    </xf>
    <xf numFmtId="0" fontId="5" fillId="2" borderId="12" xfId="0" applyFont="1" applyFill="1" applyBorder="1"/>
    <xf numFmtId="3" fontId="3" fillId="0" borderId="13" xfId="0" applyNumberFormat="1" applyFont="1" applyBorder="1" applyAlignment="1">
      <alignment horizontal="left" vertical="top" wrapText="1"/>
    </xf>
    <xf numFmtId="0" fontId="3" fillId="0" borderId="14" xfId="0" applyFont="1" applyBorder="1" applyAlignment="1">
      <alignment horizontal="left" vertical="top" wrapText="1"/>
    </xf>
    <xf numFmtId="0" fontId="0" fillId="0" borderId="15" xfId="0" applyBorder="1" applyAlignment="1"/>
    <xf numFmtId="0" fontId="0" fillId="2" borderId="16" xfId="0" applyFill="1" applyBorder="1" applyAlignment="1"/>
    <xf numFmtId="0" fontId="0" fillId="0" borderId="16" xfId="0" applyBorder="1" applyAlignment="1"/>
    <xf numFmtId="0" fontId="0" fillId="0" borderId="17" xfId="0" applyBorder="1" applyAlignment="1"/>
    <xf numFmtId="0" fontId="0" fillId="2" borderId="17" xfId="0" applyFill="1" applyBorder="1"/>
    <xf numFmtId="0" fontId="0" fillId="0" borderId="7" xfId="0" applyBorder="1"/>
    <xf numFmtId="0" fontId="5" fillId="5" borderId="7" xfId="0" applyFont="1" applyFill="1" applyBorder="1" applyAlignment="1">
      <alignment horizontal="left" vertical="top" wrapText="1"/>
    </xf>
    <xf numFmtId="0" fontId="3" fillId="6" borderId="18" xfId="0" applyFont="1" applyFill="1" applyBorder="1"/>
    <xf numFmtId="0" fontId="0" fillId="6" borderId="18" xfId="0" applyFill="1" applyBorder="1" applyAlignment="1"/>
    <xf numFmtId="0" fontId="0" fillId="6" borderId="18" xfId="0" applyFill="1" applyBorder="1"/>
    <xf numFmtId="0" fontId="3" fillId="0" borderId="19" xfId="0" applyFont="1" applyBorder="1" applyAlignment="1">
      <alignment horizontal="left" vertical="top" wrapText="1"/>
    </xf>
    <xf numFmtId="0" fontId="0" fillId="0" borderId="1" xfId="0" applyFill="1" applyBorder="1"/>
    <xf numFmtId="0" fontId="0" fillId="0" borderId="20" xfId="0" applyBorder="1"/>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0" fillId="0" borderId="23" xfId="0" applyBorder="1"/>
    <xf numFmtId="0" fontId="0" fillId="0" borderId="24" xfId="0" applyBorder="1"/>
    <xf numFmtId="0" fontId="0" fillId="0" borderId="25" xfId="0" applyBorder="1"/>
    <xf numFmtId="0" fontId="0" fillId="0" borderId="10" xfId="0" applyFill="1" applyBorder="1"/>
    <xf numFmtId="0" fontId="0" fillId="0" borderId="10" xfId="0" applyBorder="1"/>
    <xf numFmtId="0" fontId="0" fillId="0" borderId="26" xfId="0" applyBorder="1"/>
    <xf numFmtId="0" fontId="1" fillId="3" borderId="27" xfId="0" applyFont="1" applyFill="1" applyBorder="1" applyProtection="1">
      <protection locked="0"/>
    </xf>
    <xf numFmtId="0" fontId="1" fillId="3" borderId="28" xfId="0" applyFont="1" applyFill="1" applyBorder="1" applyProtection="1">
      <protection locked="0"/>
    </xf>
    <xf numFmtId="0" fontId="5" fillId="2" borderId="8" xfId="0" applyFont="1" applyFill="1" applyBorder="1"/>
    <xf numFmtId="3" fontId="5" fillId="4" borderId="29" xfId="0" applyNumberFormat="1" applyFont="1" applyFill="1" applyBorder="1"/>
    <xf numFmtId="3" fontId="5" fillId="4" borderId="30" xfId="0" applyNumberFormat="1" applyFont="1" applyFill="1" applyBorder="1"/>
    <xf numFmtId="0" fontId="5" fillId="7" borderId="0" xfId="0" applyFont="1" applyFill="1" applyBorder="1"/>
    <xf numFmtId="0" fontId="5" fillId="6" borderId="18" xfId="0" applyFont="1" applyFill="1" applyBorder="1" applyAlignment="1">
      <alignment horizontal="left" vertical="top" wrapText="1"/>
    </xf>
    <xf numFmtId="0" fontId="0" fillId="4" borderId="31" xfId="0" applyFill="1" applyBorder="1"/>
    <xf numFmtId="0" fontId="0" fillId="0" borderId="0" xfId="0" applyAlignment="1">
      <alignment horizontal="left" vertical="top"/>
    </xf>
    <xf numFmtId="0" fontId="0" fillId="6" borderId="32" xfId="0" applyFill="1" applyBorder="1"/>
    <xf numFmtId="0" fontId="5" fillId="6" borderId="32" xfId="0" applyFont="1" applyFill="1" applyBorder="1"/>
    <xf numFmtId="0" fontId="0" fillId="0" borderId="33" xfId="0" applyBorder="1"/>
    <xf numFmtId="0" fontId="0" fillId="0" borderId="13" xfId="0" applyBorder="1"/>
    <xf numFmtId="0" fontId="5" fillId="0" borderId="18" xfId="0" applyFont="1" applyBorder="1"/>
    <xf numFmtId="0" fontId="5" fillId="0" borderId="34" xfId="0" applyFont="1" applyFill="1" applyBorder="1"/>
    <xf numFmtId="3" fontId="0" fillId="2" borderId="13" xfId="0" applyNumberFormat="1" applyFill="1" applyBorder="1" applyAlignment="1">
      <alignment horizontal="right" vertical="center"/>
    </xf>
    <xf numFmtId="3" fontId="0" fillId="2" borderId="18" xfId="0" applyNumberFormat="1" applyFill="1" applyBorder="1" applyAlignment="1">
      <alignment horizontal="right" vertical="center"/>
    </xf>
    <xf numFmtId="0" fontId="0" fillId="0" borderId="34" xfId="0" applyBorder="1" applyAlignment="1">
      <alignment horizontal="right" vertical="center"/>
    </xf>
    <xf numFmtId="4" fontId="0" fillId="2" borderId="13" xfId="0" applyNumberFormat="1" applyFill="1" applyBorder="1" applyAlignment="1">
      <alignment horizontal="right" vertical="center"/>
    </xf>
    <xf numFmtId="4" fontId="0" fillId="0" borderId="18" xfId="0" applyNumberFormat="1" applyBorder="1" applyAlignment="1">
      <alignment horizontal="right" vertical="center"/>
    </xf>
    <xf numFmtId="4" fontId="0" fillId="0" borderId="34" xfId="0" applyNumberFormat="1" applyBorder="1" applyAlignment="1">
      <alignment horizontal="right" vertical="center"/>
    </xf>
    <xf numFmtId="4" fontId="0" fillId="5" borderId="18" xfId="0" applyNumberFormat="1" applyFill="1" applyBorder="1" applyAlignment="1">
      <alignment horizontal="right" vertical="center"/>
    </xf>
    <xf numFmtId="3" fontId="1" fillId="5" borderId="18" xfId="0" applyNumberFormat="1" applyFont="1" applyFill="1" applyBorder="1" applyAlignment="1">
      <alignment horizontal="right" vertical="center"/>
    </xf>
    <xf numFmtId="0" fontId="0" fillId="5" borderId="18" xfId="0" applyFill="1" applyBorder="1" applyAlignment="1">
      <alignment horizontal="right" vertical="center"/>
    </xf>
    <xf numFmtId="0" fontId="0" fillId="5" borderId="32" xfId="0" applyFill="1" applyBorder="1" applyAlignment="1">
      <alignment horizontal="right" vertical="center"/>
    </xf>
    <xf numFmtId="0" fontId="0" fillId="0" borderId="32" xfId="0" applyBorder="1" applyAlignment="1">
      <alignment horizontal="right" vertical="center"/>
    </xf>
    <xf numFmtId="0" fontId="0" fillId="0" borderId="18" xfId="0" applyBorder="1" applyAlignment="1">
      <alignment horizontal="right" vertical="center"/>
    </xf>
    <xf numFmtId="0" fontId="3" fillId="0" borderId="38" xfId="0" applyFont="1" applyBorder="1" applyAlignment="1">
      <alignment horizontal="center" vertical="center"/>
    </xf>
    <xf numFmtId="0" fontId="0" fillId="0" borderId="39" xfId="0" applyBorder="1" applyAlignment="1"/>
    <xf numFmtId="0" fontId="3" fillId="0" borderId="40" xfId="0" applyFont="1" applyBorder="1" applyAlignment="1">
      <alignment horizontal="center" vertical="center" wrapText="1"/>
    </xf>
    <xf numFmtId="0" fontId="0" fillId="0" borderId="41" xfId="0" applyBorder="1" applyAlignment="1">
      <alignment horizontal="center" vertical="center"/>
    </xf>
    <xf numFmtId="0" fontId="3" fillId="4" borderId="14" xfId="0" applyFont="1" applyFill="1" applyBorder="1" applyAlignment="1">
      <alignment horizontal="center" vertical="center"/>
    </xf>
    <xf numFmtId="0" fontId="3" fillId="4" borderId="35" xfId="0" applyFont="1" applyFill="1" applyBorder="1" applyAlignment="1">
      <alignment horizontal="center" vertical="center"/>
    </xf>
    <xf numFmtId="0" fontId="0" fillId="0" borderId="31" xfId="0" applyBorder="1" applyAlignment="1">
      <alignment horizontal="center" vertical="center"/>
    </xf>
    <xf numFmtId="3" fontId="0" fillId="2" borderId="42" xfId="0" applyNumberFormat="1" applyFill="1" applyBorder="1" applyAlignment="1">
      <alignment horizontal="right" vertical="center"/>
    </xf>
    <xf numFmtId="3" fontId="0" fillId="2" borderId="43" xfId="0" applyNumberFormat="1" applyFill="1" applyBorder="1" applyAlignment="1">
      <alignment horizontal="right" vertical="center"/>
    </xf>
    <xf numFmtId="0" fontId="0" fillId="0" borderId="28" xfId="0" applyBorder="1" applyAlignment="1">
      <alignment horizontal="righ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applyAlignment="1">
      <alignment horizontal="center" vertical="center"/>
    </xf>
    <xf numFmtId="3" fontId="0" fillId="2" borderId="32" xfId="0" applyNumberFormat="1" applyFill="1" applyBorder="1" applyAlignment="1">
      <alignment horizontal="right"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0" fontId="3" fillId="0" borderId="14" xfId="0" applyFont="1" applyBorder="1" applyAlignment="1">
      <alignment horizontal="center" vertical="top" wrapText="1"/>
    </xf>
    <xf numFmtId="0" fontId="0" fillId="0" borderId="36" xfId="0" applyBorder="1" applyAlignment="1">
      <alignment horizontal="center" vertical="top" wrapText="1"/>
    </xf>
    <xf numFmtId="0" fontId="3" fillId="0" borderId="36" xfId="0" applyFont="1" applyBorder="1" applyAlignment="1" applyProtection="1">
      <alignment horizontal="center" vertical="center"/>
      <protection locked="0"/>
    </xf>
    <xf numFmtId="0" fontId="0" fillId="0" borderId="37" xfId="0"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6.130.150\share\Documents%20and%20Settings\kgouda\My%20Documents\Data\IPCC_ICM_PERF\PAST7.0\CTIOS_scale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6.130.150\share\QA_2009_Projects\8.0_Performance\Perf_CUIC\Load_Running\CUICVOS3_091211_1750.nmo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Analysis"/>
      <sheetName val="Proposed"/>
      <sheetName val="current"/>
      <sheetName val="current_FT"/>
    </sheetNames>
    <sheetDataSet>
      <sheetData sheetId="0"/>
      <sheetData sheetId="1">
        <row r="4">
          <cell r="B4">
            <v>1000</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YS_SUMM"/>
      <sheetName val="AAA"/>
      <sheetName val="StrayLines"/>
      <sheetName val="BBBP"/>
      <sheetName val="CPU_ALL"/>
      <sheetName val="CPU_SUMM"/>
      <sheetName val="DISK_SUMM"/>
      <sheetName val="DISKBSIZE"/>
      <sheetName val="DISKBUSY"/>
      <sheetName val="DISKREAD"/>
      <sheetName val="DISKWRITE"/>
      <sheetName val="DISKXFER"/>
      <sheetName val="JFSFILE"/>
      <sheetName val="MEM"/>
      <sheetName val="NET"/>
      <sheetName val="NETPACKET"/>
      <sheetName val="PROC"/>
      <sheetName val="TOP"/>
      <sheetName val="UARG"/>
      <sheetName val="VM"/>
      <sheetName val="ZZZZ"/>
      <sheetName val="CPU01"/>
      <sheetName val="CPU02"/>
      <sheetName val="CPU03"/>
      <sheetName val="CPU04"/>
      <sheetName val="CPU05"/>
      <sheetName val="CPU06"/>
      <sheetName val="CPU07"/>
      <sheetName val="CPU08"/>
    </sheetNames>
    <sheetDataSet>
      <sheetData sheetId="0" refreshError="1"/>
      <sheetData sheetId="1">
        <row r="1">
          <cell r="B1" t="str">
            <v>/root/nmon/nmon_x86_sles9 -fT -s 30 -c 720</v>
          </cell>
        </row>
        <row r="2">
          <cell r="B2">
            <v>8</v>
          </cell>
        </row>
        <row r="3">
          <cell r="B3">
            <v>40158</v>
          </cell>
        </row>
        <row r="4">
          <cell r="B4">
            <v>8</v>
          </cell>
        </row>
        <row r="5">
          <cell r="B5">
            <v>150</v>
          </cell>
        </row>
        <row r="6">
          <cell r="B6" t="str">
            <v>CUICVOS3</v>
          </cell>
        </row>
        <row r="7">
          <cell r="B7">
            <v>30</v>
          </cell>
        </row>
        <row r="8">
          <cell r="B8">
            <v>256</v>
          </cell>
        </row>
        <row r="9">
          <cell r="B9" t="str">
            <v>Linux</v>
          </cell>
        </row>
        <row r="10">
          <cell r="B10">
            <v>7</v>
          </cell>
        </row>
        <row r="11">
          <cell r="B11" t="str">
            <v>nmon_x86_sles9</v>
          </cell>
        </row>
        <row r="12">
          <cell r="B12" t="str">
            <v>CUICVOS3</v>
          </cell>
        </row>
        <row r="13">
          <cell r="B13">
            <v>516</v>
          </cell>
        </row>
        <row r="15">
          <cell r="B15" t="str">
            <v>root</v>
          </cell>
        </row>
        <row r="16">
          <cell r="B16" t="str">
            <v>12a</v>
          </cell>
        </row>
      </sheetData>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oleObject" Target="../embeddings/oleObject1.bin"/><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H38"/>
  <sheetViews>
    <sheetView workbookViewId="0">
      <selection activeCell="A15" sqref="A15"/>
    </sheetView>
  </sheetViews>
  <sheetFormatPr defaultRowHeight="12.75"/>
  <cols>
    <col min="1" max="1" width="104.140625" customWidth="1"/>
    <col min="2" max="2" width="3.42578125" style="45" customWidth="1"/>
    <col min="3" max="3" width="6.140625" customWidth="1"/>
    <col min="4" max="4" width="12.5703125" customWidth="1"/>
    <col min="5" max="5" width="16.85546875" customWidth="1"/>
    <col min="6" max="6" width="16.5703125" customWidth="1"/>
    <col min="7" max="7" width="16.140625" customWidth="1"/>
    <col min="8" max="8" width="16.5703125" customWidth="1"/>
  </cols>
  <sheetData>
    <row r="3" spans="4:4">
      <c r="D3" s="68"/>
    </row>
    <row r="4" spans="4:4">
      <c r="D4" s="68"/>
    </row>
    <row r="5" spans="4:4">
      <c r="D5" s="68"/>
    </row>
    <row r="6" spans="4:4">
      <c r="D6" s="68"/>
    </row>
    <row r="7" spans="4:4">
      <c r="D7" s="68"/>
    </row>
    <row r="8" spans="4:4">
      <c r="D8" s="68"/>
    </row>
    <row r="9" spans="4:4">
      <c r="D9" s="68"/>
    </row>
    <row r="10" spans="4:4">
      <c r="D10" s="68"/>
    </row>
    <row r="11" spans="4:4">
      <c r="D11" s="68"/>
    </row>
    <row r="12" spans="4:4">
      <c r="D12" s="68"/>
    </row>
    <row r="13" spans="4:4">
      <c r="D13" s="68"/>
    </row>
    <row r="14" spans="4:4">
      <c r="D14" s="68"/>
    </row>
    <row r="15" spans="4:4">
      <c r="D15" s="68"/>
    </row>
    <row r="16" spans="4:4">
      <c r="D16" s="68"/>
    </row>
    <row r="17" spans="1:8" ht="13.5" thickBot="1">
      <c r="A17" s="2" t="s">
        <v>23</v>
      </c>
      <c r="B17" s="43"/>
      <c r="D17" s="68"/>
    </row>
    <row r="18" spans="1:8">
      <c r="A18" s="36" t="s">
        <v>20</v>
      </c>
      <c r="B18" s="44"/>
      <c r="D18" s="68"/>
    </row>
    <row r="19" spans="1:8">
      <c r="A19" s="37" t="s">
        <v>0</v>
      </c>
      <c r="B19" s="44"/>
      <c r="D19" s="68"/>
    </row>
    <row r="20" spans="1:8">
      <c r="A20" s="38"/>
      <c r="B20" s="44"/>
    </row>
    <row r="21" spans="1:8">
      <c r="A21" s="38" t="s">
        <v>21</v>
      </c>
      <c r="B21" s="44"/>
    </row>
    <row r="22" spans="1:8">
      <c r="A22" s="37" t="s">
        <v>1</v>
      </c>
      <c r="B22" s="44"/>
    </row>
    <row r="23" spans="1:8" ht="13.5" thickBot="1">
      <c r="A23" s="39"/>
      <c r="B23" s="44"/>
    </row>
    <row r="24" spans="1:8">
      <c r="A24" s="36" t="s">
        <v>22</v>
      </c>
      <c r="B24" s="44"/>
    </row>
    <row r="25" spans="1:8" ht="13.5" thickBot="1">
      <c r="A25" s="40" t="s">
        <v>2</v>
      </c>
      <c r="D25" s="2" t="s">
        <v>46</v>
      </c>
    </row>
    <row r="26" spans="1:8" ht="13.5" thickBot="1">
      <c r="D26" s="13" t="s">
        <v>47</v>
      </c>
    </row>
    <row r="27" spans="1:8">
      <c r="A27" s="41"/>
      <c r="D27" s="48"/>
      <c r="E27" s="49" t="s">
        <v>27</v>
      </c>
      <c r="F27" s="50"/>
      <c r="G27" s="50"/>
      <c r="H27" s="51"/>
    </row>
    <row r="28" spans="1:8" ht="38.25">
      <c r="A28" s="42" t="s">
        <v>44</v>
      </c>
      <c r="B28" s="66"/>
      <c r="D28" s="52" t="s">
        <v>26</v>
      </c>
      <c r="E28" s="46" t="s">
        <v>28</v>
      </c>
      <c r="F28" s="24" t="s">
        <v>29</v>
      </c>
      <c r="G28" s="24" t="s">
        <v>30</v>
      </c>
      <c r="H28" s="53" t="s">
        <v>31</v>
      </c>
    </row>
    <row r="29" spans="1:8">
      <c r="A29" s="41" t="s">
        <v>25</v>
      </c>
      <c r="D29" s="54">
        <v>1</v>
      </c>
      <c r="E29" s="1">
        <v>0</v>
      </c>
      <c r="F29" s="1"/>
      <c r="G29" s="1"/>
      <c r="H29" s="55"/>
    </row>
    <row r="30" spans="1:8" ht="13.5" thickBot="1">
      <c r="A30" s="71"/>
      <c r="D30" s="54">
        <v>2</v>
      </c>
      <c r="E30" s="1">
        <v>1</v>
      </c>
      <c r="F30" s="1"/>
      <c r="G30" s="1"/>
      <c r="H30" s="55"/>
    </row>
    <row r="31" spans="1:8">
      <c r="A31" s="72" t="s">
        <v>36</v>
      </c>
      <c r="B31" s="69"/>
      <c r="D31" s="54">
        <v>3</v>
      </c>
      <c r="E31" s="1">
        <v>2</v>
      </c>
      <c r="F31" s="1"/>
      <c r="G31" s="1"/>
      <c r="H31" s="55"/>
    </row>
    <row r="32" spans="1:8">
      <c r="A32" s="73" t="s">
        <v>24</v>
      </c>
      <c r="B32" s="69"/>
      <c r="D32" s="54">
        <v>4</v>
      </c>
      <c r="E32" s="1">
        <v>3</v>
      </c>
      <c r="F32" s="1">
        <v>4</v>
      </c>
      <c r="G32" s="1"/>
      <c r="H32" s="55"/>
    </row>
    <row r="33" spans="1:8">
      <c r="A33" s="73" t="s">
        <v>37</v>
      </c>
      <c r="B33" s="69"/>
      <c r="D33" s="54">
        <v>5</v>
      </c>
      <c r="E33" s="47">
        <v>4</v>
      </c>
      <c r="F33" s="1">
        <v>6</v>
      </c>
      <c r="G33" s="1"/>
      <c r="H33" s="55"/>
    </row>
    <row r="34" spans="1:8" ht="13.5" thickBot="1">
      <c r="A34" s="74" t="s">
        <v>38</v>
      </c>
      <c r="B34" s="70"/>
      <c r="D34" s="54">
        <v>6</v>
      </c>
      <c r="E34" s="47">
        <v>5</v>
      </c>
      <c r="F34" s="1">
        <v>8</v>
      </c>
      <c r="G34" s="1">
        <v>9</v>
      </c>
      <c r="H34" s="55"/>
    </row>
    <row r="35" spans="1:8">
      <c r="D35" s="54">
        <v>7</v>
      </c>
      <c r="E35" s="47">
        <v>6</v>
      </c>
      <c r="F35" s="1">
        <v>10</v>
      </c>
      <c r="G35" s="1">
        <v>12</v>
      </c>
      <c r="H35" s="55"/>
    </row>
    <row r="36" spans="1:8" ht="13.5" thickBot="1">
      <c r="A36" t="s">
        <v>45</v>
      </c>
      <c r="D36" s="56">
        <v>8</v>
      </c>
      <c r="E36" s="57">
        <v>7</v>
      </c>
      <c r="F36" s="58">
        <v>12</v>
      </c>
      <c r="G36" s="58">
        <v>15</v>
      </c>
      <c r="H36" s="59">
        <v>16</v>
      </c>
    </row>
    <row r="37" spans="1:8">
      <c r="A37" s="13" t="s">
        <v>48</v>
      </c>
    </row>
    <row r="38" spans="1:8">
      <c r="A38" s="13" t="s">
        <v>49</v>
      </c>
    </row>
  </sheetData>
  <sheetProtection sheet="1" selectLockedCells="1"/>
  <phoneticPr fontId="2" type="noConversion"/>
  <pageMargins left="0.75" right="0.75" top="1" bottom="1" header="0.5" footer="0.5"/>
  <headerFooter alignWithMargins="0"/>
  <legacyDrawing r:id="rId1"/>
  <oleObjects>
    <oleObject progId="Visio.Drawing.11" shapeId="7170" r:id="rId2"/>
  </oleObjects>
</worksheet>
</file>

<file path=xl/worksheets/sheet2.xml><?xml version="1.0" encoding="utf-8"?>
<worksheet xmlns="http://schemas.openxmlformats.org/spreadsheetml/2006/main" xmlns:r="http://schemas.openxmlformats.org/officeDocument/2006/relationships">
  <dimension ref="A1:H43"/>
  <sheetViews>
    <sheetView tabSelected="1" workbookViewId="0">
      <selection activeCell="C8" sqref="C8"/>
    </sheetView>
  </sheetViews>
  <sheetFormatPr defaultRowHeight="12.75"/>
  <cols>
    <col min="1" max="1" width="18" customWidth="1"/>
    <col min="2" max="2" width="53.5703125" customWidth="1"/>
    <col min="3" max="3" width="10.5703125" style="12" customWidth="1"/>
    <col min="4" max="4" width="18.7109375" style="4" customWidth="1"/>
    <col min="5" max="5" width="17.28515625" style="4" customWidth="1"/>
    <col min="6" max="6" width="19.28515625" style="4" hidden="1" customWidth="1"/>
    <col min="7" max="7" width="19.28515625" style="4" customWidth="1"/>
    <col min="8" max="8" width="20.5703125" style="4" customWidth="1"/>
    <col min="9" max="9" width="23.28515625" customWidth="1"/>
  </cols>
  <sheetData>
    <row r="1" spans="1:8" s="7" customFormat="1" ht="15.75">
      <c r="A1" s="7" t="s">
        <v>19</v>
      </c>
      <c r="C1" s="9"/>
      <c r="D1" s="8"/>
      <c r="E1" s="8"/>
      <c r="F1" s="8"/>
      <c r="G1" s="8"/>
      <c r="H1" s="8"/>
    </row>
    <row r="2" spans="1:8" s="7" customFormat="1" ht="15.75">
      <c r="A2" s="13" t="s">
        <v>50</v>
      </c>
      <c r="C2" s="9"/>
      <c r="D2" s="8"/>
      <c r="E2" s="8"/>
      <c r="F2"/>
      <c r="G2"/>
      <c r="H2"/>
    </row>
    <row r="3" spans="1:8" s="7" customFormat="1" ht="16.5" thickBot="1">
      <c r="A3" s="13"/>
      <c r="C3" s="9"/>
      <c r="D3" s="8"/>
      <c r="E3" s="8"/>
      <c r="F3"/>
      <c r="G3"/>
      <c r="H3"/>
    </row>
    <row r="4" spans="1:8" s="2" customFormat="1" ht="13.5" thickBot="1">
      <c r="A4" s="87" t="s">
        <v>3</v>
      </c>
      <c r="B4" s="89" t="s">
        <v>51</v>
      </c>
      <c r="C4" s="105" t="s">
        <v>12</v>
      </c>
      <c r="D4" s="97" t="s">
        <v>43</v>
      </c>
      <c r="E4" s="98"/>
      <c r="F4" s="98"/>
      <c r="G4" s="98"/>
      <c r="H4" s="99"/>
    </row>
    <row r="5" spans="1:8" s="23" customFormat="1" ht="26.25" thickBot="1">
      <c r="A5" s="88"/>
      <c r="B5" s="90"/>
      <c r="C5" s="106"/>
      <c r="D5" s="34" t="s">
        <v>17</v>
      </c>
      <c r="E5" s="34" t="s">
        <v>18</v>
      </c>
      <c r="F5" s="35" t="s">
        <v>41</v>
      </c>
      <c r="G5" s="103" t="s">
        <v>42</v>
      </c>
      <c r="H5" s="104"/>
    </row>
    <row r="6" spans="1:8" ht="13.5" thickBot="1">
      <c r="A6" s="67"/>
      <c r="B6" s="67"/>
      <c r="C6" s="17"/>
      <c r="D6" s="14"/>
      <c r="E6" s="14"/>
      <c r="F6" s="14"/>
      <c r="G6" s="63" t="s">
        <v>39</v>
      </c>
      <c r="H6" s="64" t="s">
        <v>40</v>
      </c>
    </row>
    <row r="7" spans="1:8">
      <c r="A7" s="91" t="s">
        <v>4</v>
      </c>
      <c r="B7" s="6" t="s">
        <v>5</v>
      </c>
      <c r="C7" s="20">
        <v>50</v>
      </c>
      <c r="D7" s="82">
        <f>0.05*(((C8*C10*C7/C9)*C11)+((C12*C14*C7/C13)*C15)) + 1105</f>
        <v>1282.7777777777778</v>
      </c>
      <c r="E7" s="82">
        <f>0.31 * (((C8*C10*C7/C9)*C11)+((C12*C14*C7/C13)*C15)) + 352</f>
        <v>1454.2222222222222</v>
      </c>
      <c r="F7" s="81">
        <f>((((C10*C11)*(C8+1)*110+((129+2457)*(C8+1)))/C9)+(((C14*C15)*(C12+1)*110+((129+2457)*(C12+1))))/C13+ (979*C7))*8/1000</f>
        <v>491.58280888888891</v>
      </c>
      <c r="G7" s="81" t="str">
        <f>IF(AND(C16&gt;=1,C17&gt;=1),C17*F7,"N/A")</f>
        <v>N/A</v>
      </c>
      <c r="H7" s="81" t="str">
        <f>IF(AND(C16&gt;=1,C17&gt;=1),C16*F7,"N/A")</f>
        <v>N/A</v>
      </c>
    </row>
    <row r="8" spans="1:8">
      <c r="A8" s="101"/>
      <c r="B8" s="5" t="s">
        <v>6</v>
      </c>
      <c r="C8" s="21">
        <v>2</v>
      </c>
      <c r="D8" s="83"/>
      <c r="E8" s="83"/>
      <c r="F8" s="79"/>
      <c r="G8" s="86"/>
      <c r="H8" s="86"/>
    </row>
    <row r="9" spans="1:8">
      <c r="A9" s="101"/>
      <c r="B9" s="5" t="s">
        <v>14</v>
      </c>
      <c r="C9" s="21">
        <v>15</v>
      </c>
      <c r="D9" s="83"/>
      <c r="E9" s="83"/>
      <c r="F9" s="79"/>
      <c r="G9" s="86"/>
      <c r="H9" s="86"/>
    </row>
    <row r="10" spans="1:8">
      <c r="A10" s="101"/>
      <c r="B10" s="5" t="s">
        <v>8</v>
      </c>
      <c r="C10" s="21">
        <v>50</v>
      </c>
      <c r="D10" s="83"/>
      <c r="E10" s="83"/>
      <c r="F10" s="79"/>
      <c r="G10" s="86"/>
      <c r="H10" s="86"/>
    </row>
    <row r="11" spans="1:8">
      <c r="A11" s="101"/>
      <c r="B11" s="5" t="s">
        <v>9</v>
      </c>
      <c r="C11" s="21">
        <v>10</v>
      </c>
      <c r="D11" s="83"/>
      <c r="E11" s="83"/>
      <c r="F11" s="79"/>
      <c r="G11" s="86"/>
      <c r="H11" s="86"/>
    </row>
    <row r="12" spans="1:8">
      <c r="A12" s="101"/>
      <c r="B12" s="5" t="s">
        <v>7</v>
      </c>
      <c r="C12" s="21">
        <v>1</v>
      </c>
      <c r="D12" s="83"/>
      <c r="E12" s="83"/>
      <c r="F12" s="79"/>
      <c r="G12" s="86"/>
      <c r="H12" s="86"/>
    </row>
    <row r="13" spans="1:8">
      <c r="A13" s="101"/>
      <c r="B13" s="5" t="s">
        <v>13</v>
      </c>
      <c r="C13" s="21">
        <v>1800</v>
      </c>
      <c r="D13" s="83"/>
      <c r="E13" s="83"/>
      <c r="F13" s="79"/>
      <c r="G13" s="86"/>
      <c r="H13" s="86"/>
    </row>
    <row r="14" spans="1:8">
      <c r="A14" s="101"/>
      <c r="B14" s="5" t="s">
        <v>15</v>
      </c>
      <c r="C14" s="21">
        <v>800</v>
      </c>
      <c r="D14" s="83"/>
      <c r="E14" s="83"/>
      <c r="F14" s="79"/>
      <c r="G14" s="86"/>
      <c r="H14" s="86"/>
    </row>
    <row r="15" spans="1:8">
      <c r="A15" s="101"/>
      <c r="B15" s="5" t="s">
        <v>16</v>
      </c>
      <c r="C15" s="21">
        <v>10</v>
      </c>
      <c r="D15" s="83"/>
      <c r="E15" s="83"/>
      <c r="F15" s="79"/>
      <c r="G15" s="86"/>
      <c r="H15" s="86"/>
    </row>
    <row r="16" spans="1:8">
      <c r="A16" s="101"/>
      <c r="B16" s="19" t="s">
        <v>32</v>
      </c>
      <c r="C16" s="10">
        <v>1</v>
      </c>
      <c r="D16" s="84"/>
      <c r="E16" s="83"/>
      <c r="F16" s="79"/>
      <c r="G16" s="86"/>
      <c r="H16" s="86"/>
    </row>
    <row r="17" spans="1:8" ht="13.5" thickBot="1">
      <c r="A17" s="102"/>
      <c r="B17" s="22" t="s">
        <v>33</v>
      </c>
      <c r="C17" s="60">
        <v>0</v>
      </c>
      <c r="D17" s="85"/>
      <c r="E17" s="86"/>
      <c r="F17" s="79"/>
      <c r="G17" s="77"/>
      <c r="H17" s="77"/>
    </row>
    <row r="18" spans="1:8" ht="13.5" thickBot="1">
      <c r="A18" s="15"/>
      <c r="B18" s="16"/>
      <c r="C18" s="17"/>
      <c r="D18" s="14"/>
      <c r="E18" s="18"/>
      <c r="F18" s="14"/>
      <c r="G18" s="14"/>
      <c r="H18" s="14"/>
    </row>
    <row r="19" spans="1:8">
      <c r="A19" s="91" t="s">
        <v>11</v>
      </c>
      <c r="B19" s="28" t="s">
        <v>5</v>
      </c>
      <c r="C19" s="32">
        <v>100</v>
      </c>
      <c r="D19" s="75">
        <f>0.05*(((C20*C22*C19/C21)*C23)+((C24*C26*C19/C25)*C27)) + 1105</f>
        <v>1782.7777777777778</v>
      </c>
      <c r="E19" s="75">
        <f>0.31 * (((C20*C22*C19/C21)*C23)+((C24*C26*C19/C25)*C27)) + 352</f>
        <v>4554.2222222222217</v>
      </c>
      <c r="F19" s="78">
        <f>((((C22*C23)*(C20+1))*110+((129+2457)*(C20+1)))/C21+(((C26*C27)*(C24+1))*110+((129+2457)*(C24+1)))/C25 + (979*C19))*8/1000</f>
        <v>967.27169777777783</v>
      </c>
      <c r="G19" s="81">
        <f>IF(AND(C28&gt;=1,C29&gt;=1),C29*F19,"N/A")</f>
        <v>1934.5433955555557</v>
      </c>
      <c r="H19" s="81">
        <f>IF(AND(C28&gt;=1,C29&gt;=1),C28*F19,"N/A")</f>
        <v>967.27169777777783</v>
      </c>
    </row>
    <row r="20" spans="1:8">
      <c r="A20" s="92"/>
      <c r="B20" s="3" t="s">
        <v>6</v>
      </c>
      <c r="C20" s="25">
        <v>2</v>
      </c>
      <c r="D20" s="76"/>
      <c r="E20" s="76"/>
      <c r="F20" s="79"/>
      <c r="G20" s="86"/>
      <c r="H20" s="86"/>
    </row>
    <row r="21" spans="1:8">
      <c r="A21" s="92"/>
      <c r="B21" s="3" t="s">
        <v>14</v>
      </c>
      <c r="C21" s="25">
        <v>15</v>
      </c>
      <c r="D21" s="76"/>
      <c r="E21" s="76"/>
      <c r="F21" s="79"/>
      <c r="G21" s="86"/>
      <c r="H21" s="86"/>
    </row>
    <row r="22" spans="1:8">
      <c r="A22" s="92"/>
      <c r="B22" s="3" t="s">
        <v>8</v>
      </c>
      <c r="C22" s="25">
        <v>50</v>
      </c>
      <c r="D22" s="76"/>
      <c r="E22" s="76"/>
      <c r="F22" s="79"/>
      <c r="G22" s="86"/>
      <c r="H22" s="86"/>
    </row>
    <row r="23" spans="1:8">
      <c r="A23" s="92"/>
      <c r="B23" s="3" t="s">
        <v>9</v>
      </c>
      <c r="C23" s="25">
        <v>20</v>
      </c>
      <c r="D23" s="76"/>
      <c r="E23" s="76"/>
      <c r="F23" s="79"/>
      <c r="G23" s="86"/>
      <c r="H23" s="86"/>
    </row>
    <row r="24" spans="1:8">
      <c r="A24" s="92"/>
      <c r="B24" s="3" t="s">
        <v>7</v>
      </c>
      <c r="C24" s="25">
        <v>1</v>
      </c>
      <c r="D24" s="76"/>
      <c r="E24" s="76"/>
      <c r="F24" s="79"/>
      <c r="G24" s="86"/>
      <c r="H24" s="86"/>
    </row>
    <row r="25" spans="1:8">
      <c r="A25" s="92"/>
      <c r="B25" s="3" t="s">
        <v>13</v>
      </c>
      <c r="C25" s="25">
        <v>1800</v>
      </c>
      <c r="D25" s="76"/>
      <c r="E25" s="76"/>
      <c r="F25" s="79"/>
      <c r="G25" s="86"/>
      <c r="H25" s="86"/>
    </row>
    <row r="26" spans="1:8">
      <c r="A26" s="92"/>
      <c r="B26" s="3" t="s">
        <v>15</v>
      </c>
      <c r="C26" s="25">
        <v>200</v>
      </c>
      <c r="D26" s="76"/>
      <c r="E26" s="76"/>
      <c r="F26" s="79"/>
      <c r="G26" s="86"/>
      <c r="H26" s="86"/>
    </row>
    <row r="27" spans="1:8">
      <c r="A27" s="92"/>
      <c r="B27" s="3" t="s">
        <v>16</v>
      </c>
      <c r="C27" s="25">
        <v>20</v>
      </c>
      <c r="D27" s="76"/>
      <c r="E27" s="76"/>
      <c r="F27" s="79"/>
      <c r="G27" s="86"/>
      <c r="H27" s="86"/>
    </row>
    <row r="28" spans="1:8">
      <c r="A28" s="92"/>
      <c r="B28" s="19" t="s">
        <v>34</v>
      </c>
      <c r="C28" s="11">
        <v>1</v>
      </c>
      <c r="D28" s="100"/>
      <c r="E28" s="76"/>
      <c r="F28" s="79"/>
      <c r="G28" s="86"/>
      <c r="H28" s="86"/>
    </row>
    <row r="29" spans="1:8" ht="13.5" thickBot="1">
      <c r="A29" s="93"/>
      <c r="B29" s="33" t="s">
        <v>35</v>
      </c>
      <c r="C29" s="61">
        <v>2</v>
      </c>
      <c r="D29" s="77"/>
      <c r="E29" s="77"/>
      <c r="F29" s="80"/>
      <c r="G29" s="77"/>
      <c r="H29" s="77"/>
    </row>
    <row r="30" spans="1:8" ht="13.5" thickBot="1">
      <c r="A30" s="15"/>
      <c r="B30" s="16"/>
      <c r="C30" s="17"/>
      <c r="D30" s="14"/>
      <c r="E30" s="18"/>
      <c r="F30" s="14"/>
      <c r="G30" s="14"/>
      <c r="H30" s="14"/>
    </row>
    <row r="31" spans="1:8">
      <c r="A31" s="91" t="s">
        <v>10</v>
      </c>
      <c r="B31" s="28" t="s">
        <v>5</v>
      </c>
      <c r="C31" s="29">
        <v>200</v>
      </c>
      <c r="D31" s="94">
        <f>0.05*(((C32*C34*C31/C33)*C35)+((C36*C38*C31/C37)*C39)) + 1105</f>
        <v>2660.5555555555557</v>
      </c>
      <c r="E31" s="75">
        <f>0.31 * (((C32*C34*C31/C33)*C35)+((C36*C38*C31/C37)*C39)) + 352</f>
        <v>9996.4444444444434</v>
      </c>
      <c r="F31" s="78">
        <f>((((C34*C35)*(C32+1))*110+((129+2457)*(C32+1)))/C33+(((C38*C39)*(C36+1))*110+((129+2457)*(C36+1)))/C37 +(979*C31))*8/1000</f>
        <v>1749.3304800000001</v>
      </c>
      <c r="G31" s="81">
        <f>IF(AND(C40&gt;=1,C41&gt;=1),C41*F31,"N/A")</f>
        <v>6997.3219200000003</v>
      </c>
      <c r="H31" s="81">
        <f>IF(AND(C40&gt;=1,C41&gt;=1),C40*F31,"N/A")</f>
        <v>6997.3219200000003</v>
      </c>
    </row>
    <row r="32" spans="1:8">
      <c r="A32" s="92"/>
      <c r="B32" s="3" t="s">
        <v>6</v>
      </c>
      <c r="C32" s="11">
        <v>4</v>
      </c>
      <c r="D32" s="95"/>
      <c r="E32" s="76"/>
      <c r="F32" s="79"/>
      <c r="G32" s="86"/>
      <c r="H32" s="86"/>
    </row>
    <row r="33" spans="1:8">
      <c r="A33" s="92"/>
      <c r="B33" s="3" t="s">
        <v>14</v>
      </c>
      <c r="C33" s="11">
        <v>15</v>
      </c>
      <c r="D33" s="95"/>
      <c r="E33" s="76"/>
      <c r="F33" s="79"/>
      <c r="G33" s="86"/>
      <c r="H33" s="86"/>
    </row>
    <row r="34" spans="1:8">
      <c r="A34" s="92"/>
      <c r="B34" s="3" t="s">
        <v>8</v>
      </c>
      <c r="C34" s="11">
        <v>50</v>
      </c>
      <c r="D34" s="95"/>
      <c r="E34" s="76"/>
      <c r="F34" s="79"/>
      <c r="G34" s="86"/>
      <c r="H34" s="86"/>
    </row>
    <row r="35" spans="1:8">
      <c r="A35" s="92"/>
      <c r="B35" s="3" t="s">
        <v>9</v>
      </c>
      <c r="C35" s="11">
        <v>10</v>
      </c>
      <c r="D35" s="95"/>
      <c r="E35" s="76"/>
      <c r="F35" s="79"/>
      <c r="G35" s="86"/>
      <c r="H35" s="86"/>
    </row>
    <row r="36" spans="1:8">
      <c r="A36" s="92"/>
      <c r="B36" s="19" t="s">
        <v>7</v>
      </c>
      <c r="C36" s="11">
        <v>2</v>
      </c>
      <c r="D36" s="95"/>
      <c r="E36" s="76"/>
      <c r="F36" s="79"/>
      <c r="G36" s="86"/>
      <c r="H36" s="86"/>
    </row>
    <row r="37" spans="1:8">
      <c r="A37" s="92"/>
      <c r="B37" s="3" t="s">
        <v>13</v>
      </c>
      <c r="C37" s="11">
        <v>1800</v>
      </c>
      <c r="D37" s="95"/>
      <c r="E37" s="76"/>
      <c r="F37" s="79"/>
      <c r="G37" s="86"/>
      <c r="H37" s="86"/>
    </row>
    <row r="38" spans="1:8">
      <c r="A38" s="92"/>
      <c r="B38" s="3" t="s">
        <v>15</v>
      </c>
      <c r="C38" s="11">
        <v>2000</v>
      </c>
      <c r="D38" s="95"/>
      <c r="E38" s="76"/>
      <c r="F38" s="79"/>
      <c r="G38" s="86"/>
      <c r="H38" s="86"/>
    </row>
    <row r="39" spans="1:8">
      <c r="A39" s="92"/>
      <c r="B39" s="26" t="s">
        <v>16</v>
      </c>
      <c r="C39" s="27">
        <v>10</v>
      </c>
      <c r="D39" s="95"/>
      <c r="E39" s="76"/>
      <c r="F39" s="79"/>
      <c r="G39" s="86"/>
      <c r="H39" s="86"/>
    </row>
    <row r="40" spans="1:8">
      <c r="A40" s="92"/>
      <c r="B40" s="62" t="s">
        <v>34</v>
      </c>
      <c r="C40" s="27">
        <v>4</v>
      </c>
      <c r="D40" s="95"/>
      <c r="E40" s="76"/>
      <c r="F40" s="79"/>
      <c r="G40" s="86"/>
      <c r="H40" s="86"/>
    </row>
    <row r="41" spans="1:8" ht="13.5" thickBot="1">
      <c r="A41" s="93"/>
      <c r="B41" s="30" t="s">
        <v>35</v>
      </c>
      <c r="C41" s="31">
        <v>4</v>
      </c>
      <c r="D41" s="96"/>
      <c r="E41" s="77"/>
      <c r="F41" s="80"/>
      <c r="G41" s="77"/>
      <c r="H41" s="77"/>
    </row>
    <row r="43" spans="1:8">
      <c r="B43" s="65"/>
    </row>
  </sheetData>
  <sheetProtection sheet="1" selectLockedCells="1"/>
  <mergeCells count="23">
    <mergeCell ref="A7:A17"/>
    <mergeCell ref="G7:G17"/>
    <mergeCell ref="H7:H17"/>
    <mergeCell ref="G19:G29"/>
    <mergeCell ref="H19:H29"/>
    <mergeCell ref="G5:H5"/>
    <mergeCell ref="C4:C5"/>
    <mergeCell ref="G31:G41"/>
    <mergeCell ref="H31:H41"/>
    <mergeCell ref="A4:A5"/>
    <mergeCell ref="B4:B5"/>
    <mergeCell ref="A19:A29"/>
    <mergeCell ref="A31:A41"/>
    <mergeCell ref="D31:D41"/>
    <mergeCell ref="D4:H4"/>
    <mergeCell ref="D19:D29"/>
    <mergeCell ref="E19:E29"/>
    <mergeCell ref="E31:E41"/>
    <mergeCell ref="F19:F29"/>
    <mergeCell ref="F31:F41"/>
    <mergeCell ref="F7:F17"/>
    <mergeCell ref="D7:D17"/>
    <mergeCell ref="E7:E17"/>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CUIC_NetBandWidth</vt:lpstr>
    </vt:vector>
  </TitlesOfParts>
  <Company>Cisco Systems,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Cisco Systems, Inc.</dc:creator>
  <cp:lastModifiedBy>Information Technology</cp:lastModifiedBy>
  <dcterms:created xsi:type="dcterms:W3CDTF">2009-06-10T14:52:32Z</dcterms:created>
  <dcterms:modified xsi:type="dcterms:W3CDTF">2010-07-08T20:04:44Z</dcterms:modified>
</cp:coreProperties>
</file>